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0DC" lockStructure="1"/>
  <bookViews>
    <workbookView xWindow="170" yWindow="80" windowWidth="11600" windowHeight="8720" tabRatio="668" firstSheet="2" activeTab="2"/>
  </bookViews>
  <sheets>
    <sheet name="Scoring" sheetId="14673" state="hidden" r:id="rId1"/>
    <sheet name="Resumen Proyecto" sheetId="14675" state="hidden" r:id="rId2"/>
    <sheet name="Formulario solicitud" sheetId="14674" r:id="rId3"/>
  </sheets>
  <definedNames>
    <definedName name="_GoBack" localSheetId="1">'Resumen Proyecto'!$A$3</definedName>
    <definedName name="_xlnm.Print_Area" localSheetId="2">'Formulario solicitud'!$A$2:$I$310</definedName>
    <definedName name="_xlnm.Print_Area" localSheetId="1">'Resumen Proyecto'!$A$1:$H$197</definedName>
    <definedName name="_xlnm.Print_Area" localSheetId="0">Scoring!$A$1:$J$197</definedName>
    <definedName name="Capital">#REF!</definedName>
    <definedName name="carencia">#REF!</definedName>
    <definedName name="CNV_FinanciacionInicial">#REF!,#REF!,#REF!,#REF!,#REF!,#REF!,#REF!</definedName>
    <definedName name="CNV_GastosF0">#REF!,#REF!,#REF!,#REF!,#REF!,#REF!,#REF!</definedName>
    <definedName name="CNV_Inversiones">#REF!,#REF!,#REF!,#REF!,#REF!,#REF!,#REF!,#REF!,#REF!,#REF!</definedName>
    <definedName name="CNV_PreciosVenta">#REF!,#REF!</definedName>
    <definedName name="CNV_Ventas0">#REF!</definedName>
    <definedName name="cuota">#REF!</definedName>
    <definedName name="cuotaleasing">#REF!</definedName>
    <definedName name="euro">#REF!</definedName>
    <definedName name="euro_divisa">#REF!</definedName>
    <definedName name="FMT_GastosFinancieros">#REF!,#REF!,#REF!,#REF!,#REF!,#REF!</definedName>
    <definedName name="FMT_Prestamo">#REF!,#REF!,#REF!,#REF!,#REF!</definedName>
    <definedName name="Interes">#REF!</definedName>
    <definedName name="mes0">#REF!</definedName>
    <definedName name="mes0_pr">#REF!</definedName>
    <definedName name="Moneda">#REF!</definedName>
    <definedName name="npagos">#REF!</definedName>
    <definedName name="npagosleasing">#REF!</definedName>
    <definedName name="ntotpagosleasing">#REF!</definedName>
    <definedName name="pcent_ini_sueldosocios">#REF!</definedName>
    <definedName name="pcent_iniciales">#REF!</definedName>
    <definedName name="plazo">#REF!</definedName>
    <definedName name="principal_leasing">#REF!</definedName>
    <definedName name="residuo_leasing">#REF!</definedName>
    <definedName name="resprevio">#REF!</definedName>
    <definedName name="tipoleasing">#REF!</definedName>
    <definedName name="version">#REF!</definedName>
  </definedNames>
  <calcPr calcId="145621"/>
</workbook>
</file>

<file path=xl/calcChain.xml><?xml version="1.0" encoding="utf-8"?>
<calcChain xmlns="http://schemas.openxmlformats.org/spreadsheetml/2006/main">
  <c r="C191" i="14675" l="1"/>
  <c r="I22" i="14675" l="1"/>
  <c r="I20" i="14675"/>
  <c r="I18" i="14675"/>
  <c r="I19" i="14675"/>
  <c r="C293" i="14674"/>
  <c r="C290" i="14674"/>
  <c r="C190" i="14675" l="1"/>
  <c r="C189" i="14675"/>
  <c r="D187" i="14673"/>
  <c r="D186" i="14673"/>
  <c r="A187" i="14673"/>
  <c r="A186" i="14673"/>
  <c r="G46" i="14673" l="1"/>
  <c r="H181" i="14673"/>
  <c r="H183" i="14673"/>
  <c r="H53" i="14673"/>
  <c r="K45" i="14673"/>
  <c r="H45" i="14673"/>
  <c r="C288" i="14674" l="1"/>
  <c r="C286" i="14674"/>
  <c r="C284" i="14674"/>
  <c r="C171" i="14673" l="1"/>
  <c r="A168" i="14675"/>
  <c r="A31" i="14675"/>
  <c r="B35" i="14673"/>
  <c r="A4" i="14675" l="1"/>
  <c r="A114" i="14673" l="1"/>
  <c r="A113" i="14673"/>
  <c r="A112" i="14673"/>
  <c r="A111" i="14673"/>
  <c r="D182" i="14673"/>
  <c r="C179" i="14673"/>
  <c r="A99" i="14673" l="1"/>
  <c r="D98" i="14673"/>
  <c r="H92" i="14673"/>
  <c r="H91" i="14673"/>
  <c r="H90" i="14673"/>
  <c r="H89" i="14673"/>
  <c r="H88" i="14673"/>
  <c r="H87" i="14673"/>
  <c r="H86" i="14673"/>
  <c r="H85" i="14673"/>
  <c r="H84" i="14673"/>
  <c r="H83" i="14673"/>
  <c r="H82" i="14673"/>
  <c r="I92" i="14673"/>
  <c r="G92" i="14673"/>
  <c r="E92" i="14673"/>
  <c r="A92" i="14673"/>
  <c r="I91" i="14673"/>
  <c r="G91" i="14673"/>
  <c r="E91" i="14673"/>
  <c r="A91" i="14673"/>
  <c r="I90" i="14673"/>
  <c r="G90" i="14673"/>
  <c r="E90" i="14673"/>
  <c r="A90" i="14673"/>
  <c r="I89" i="14673"/>
  <c r="G89" i="14673"/>
  <c r="E89" i="14673"/>
  <c r="A89" i="14673"/>
  <c r="I88" i="14673"/>
  <c r="G88" i="14673"/>
  <c r="E88" i="14673"/>
  <c r="A88" i="14673"/>
  <c r="I87" i="14673"/>
  <c r="G87" i="14673"/>
  <c r="E87" i="14673"/>
  <c r="A87" i="14673"/>
  <c r="I86" i="14673"/>
  <c r="G86" i="14673"/>
  <c r="E86" i="14673"/>
  <c r="A86" i="14673"/>
  <c r="I85" i="14673"/>
  <c r="G85" i="14673"/>
  <c r="E85" i="14673"/>
  <c r="A85" i="14673"/>
  <c r="I84" i="14673"/>
  <c r="G84" i="14673"/>
  <c r="E84" i="14673"/>
  <c r="A84" i="14673"/>
  <c r="I83" i="14673"/>
  <c r="G83" i="14673"/>
  <c r="E83" i="14673"/>
  <c r="A83" i="14673"/>
  <c r="I82" i="14673"/>
  <c r="G82" i="14673"/>
  <c r="E82" i="14673"/>
  <c r="A82" i="14673"/>
  <c r="A66" i="14673"/>
  <c r="A55" i="14675"/>
  <c r="F79" i="14673"/>
  <c r="E79" i="14673"/>
  <c r="D79" i="14673"/>
  <c r="C79" i="14673"/>
  <c r="A79" i="14673"/>
  <c r="F78" i="14673"/>
  <c r="E78" i="14673"/>
  <c r="D78" i="14673"/>
  <c r="C78" i="14673"/>
  <c r="A78" i="14673"/>
  <c r="F77" i="14673"/>
  <c r="E77" i="14673"/>
  <c r="D77" i="14673"/>
  <c r="C77" i="14673"/>
  <c r="A77" i="14673"/>
  <c r="F76" i="14673"/>
  <c r="E76" i="14673"/>
  <c r="D76" i="14673"/>
  <c r="C76" i="14673"/>
  <c r="A76" i="14673"/>
  <c r="F75" i="14673"/>
  <c r="E75" i="14673"/>
  <c r="D75" i="14673"/>
  <c r="C75" i="14673"/>
  <c r="A75" i="14673"/>
  <c r="F74" i="14673"/>
  <c r="E74" i="14673"/>
  <c r="D74" i="14673"/>
  <c r="C74" i="14673"/>
  <c r="A74" i="14673"/>
  <c r="F73" i="14673"/>
  <c r="E73" i="14673"/>
  <c r="D73" i="14673"/>
  <c r="C73" i="14673"/>
  <c r="A73" i="14673"/>
  <c r="F72" i="14673"/>
  <c r="E72" i="14673"/>
  <c r="D72" i="14673"/>
  <c r="C72" i="14673"/>
  <c r="A72" i="14673"/>
  <c r="F71" i="14673"/>
  <c r="E71" i="14673"/>
  <c r="D71" i="14673"/>
  <c r="C71" i="14673"/>
  <c r="A71" i="14673"/>
  <c r="F70" i="14673"/>
  <c r="E70" i="14673"/>
  <c r="D70" i="14673"/>
  <c r="C70" i="14673"/>
  <c r="A70" i="14673"/>
  <c r="F69" i="14673"/>
  <c r="E69" i="14673"/>
  <c r="D69" i="14673"/>
  <c r="C69" i="14673"/>
  <c r="A69" i="14673"/>
  <c r="H62" i="14673"/>
  <c r="C64" i="14673"/>
  <c r="C63" i="14673"/>
  <c r="A63" i="14673"/>
  <c r="E42" i="14673"/>
  <c r="B58" i="14673" l="1"/>
  <c r="B59" i="14673"/>
  <c r="D57" i="14673"/>
  <c r="B56" i="14673"/>
  <c r="B55" i="14673"/>
  <c r="D54" i="14673"/>
  <c r="D38" i="14673"/>
  <c r="B39" i="14673"/>
  <c r="E32" i="14673"/>
  <c r="C31" i="14673"/>
  <c r="F28" i="14673"/>
  <c r="F27" i="14673"/>
  <c r="F26" i="14673"/>
  <c r="F25" i="14673"/>
  <c r="F24" i="14673"/>
  <c r="F23" i="14673"/>
  <c r="F22" i="14673"/>
  <c r="C15" i="14673"/>
  <c r="H7" i="14673" l="1"/>
  <c r="C7" i="14673"/>
  <c r="E143" i="14675" l="1"/>
  <c r="A121" i="14675"/>
  <c r="A99" i="14675"/>
  <c r="A28" i="14675"/>
  <c r="A29" i="14675"/>
  <c r="B184" i="14675"/>
  <c r="A9" i="14675"/>
  <c r="A11" i="14675"/>
  <c r="A5" i="14675"/>
  <c r="H87" i="14674"/>
  <c r="B87" i="14674"/>
  <c r="A15" i="14675"/>
  <c r="A20" i="14675"/>
  <c r="A19" i="14675" l="1"/>
  <c r="H165" i="14673"/>
  <c r="A13" i="14675" l="1"/>
  <c r="H60" i="14673"/>
  <c r="K41" i="14673" l="1"/>
  <c r="K37" i="14673"/>
  <c r="K30" i="14673"/>
  <c r="K36" i="14673"/>
  <c r="H36" i="14673"/>
  <c r="H116" i="14673"/>
  <c r="H41" i="14673"/>
  <c r="H37" i="14673"/>
  <c r="C281" i="14674"/>
  <c r="C279" i="14674"/>
  <c r="C277" i="14674"/>
  <c r="C273" i="14674"/>
  <c r="C275" i="14674"/>
  <c r="C271" i="14674"/>
  <c r="C269" i="14674"/>
  <c r="K16" i="14673" l="1"/>
  <c r="H167" i="14673" l="1"/>
  <c r="H180" i="14673"/>
  <c r="H176" i="14673"/>
  <c r="G11" i="14673"/>
  <c r="G115" i="14673"/>
  <c r="G96" i="14673"/>
  <c r="G52" i="14673"/>
  <c r="H158" i="14673"/>
  <c r="H150" i="14673"/>
  <c r="H140" i="14673"/>
  <c r="G93" i="14673" l="1"/>
  <c r="H110" i="14673" l="1"/>
  <c r="H94" i="14673"/>
  <c r="H65" i="14673"/>
  <c r="I62" i="14673" l="1"/>
  <c r="H95" i="14673"/>
  <c r="I95" i="14673"/>
  <c r="I158" i="14673" l="1"/>
  <c r="I140" i="14673" l="1"/>
  <c r="H135" i="14673"/>
  <c r="I110" i="14673"/>
  <c r="H100" i="14673"/>
  <c r="I100" i="14673"/>
  <c r="H97" i="14673"/>
  <c r="A157" i="14673"/>
  <c r="A108" i="14673" l="1"/>
  <c r="F122" i="14673"/>
  <c r="F121" i="14673"/>
  <c r="F120" i="14673"/>
  <c r="F119" i="14673"/>
  <c r="F118" i="14673"/>
  <c r="D122" i="14673"/>
  <c r="D121" i="14673"/>
  <c r="D120" i="14673"/>
  <c r="D119" i="14673"/>
  <c r="D118" i="14673"/>
  <c r="B123" i="14673"/>
  <c r="B122" i="14673"/>
  <c r="B121" i="14673"/>
  <c r="B120" i="14673"/>
  <c r="B119" i="14673"/>
  <c r="B118" i="14673"/>
  <c r="A61" i="14673"/>
  <c r="A149" i="14673"/>
  <c r="B142" i="14673"/>
  <c r="E142" i="14673"/>
  <c r="D142" i="14673"/>
  <c r="C142" i="14673"/>
  <c r="A144" i="14673"/>
  <c r="B137" i="14673"/>
  <c r="E137" i="14673"/>
  <c r="D137" i="14673"/>
  <c r="C137" i="14673"/>
  <c r="A139" i="14673"/>
  <c r="E125" i="14673"/>
  <c r="G29" i="14673" l="1"/>
  <c r="I21" i="14673"/>
  <c r="H21" i="14673"/>
  <c r="I20" i="14673"/>
  <c r="H20" i="14673"/>
  <c r="G20" i="14673"/>
  <c r="I19" i="14673"/>
  <c r="G19" i="14673"/>
  <c r="I18" i="14673"/>
  <c r="H18" i="14673"/>
  <c r="I17" i="14673"/>
  <c r="H17" i="14673"/>
  <c r="I14" i="14673"/>
  <c r="H14" i="14673"/>
  <c r="H34" i="14673"/>
  <c r="H33" i="14673"/>
  <c r="G33" i="14673"/>
  <c r="H32" i="14673"/>
  <c r="G32" i="14673"/>
  <c r="F83" i="14675"/>
  <c r="F82" i="14675"/>
  <c r="F81" i="14675"/>
  <c r="F80" i="14675"/>
  <c r="F79" i="14675"/>
  <c r="F78" i="14675"/>
  <c r="F77" i="14675"/>
  <c r="F76" i="14675"/>
  <c r="F75" i="14675"/>
  <c r="F74" i="14675"/>
  <c r="F73" i="14675"/>
  <c r="G83" i="14675"/>
  <c r="G82" i="14675"/>
  <c r="G81" i="14675"/>
  <c r="G80" i="14675"/>
  <c r="G79" i="14675"/>
  <c r="G78" i="14675"/>
  <c r="G77" i="14675"/>
  <c r="G76" i="14675"/>
  <c r="G75" i="14675"/>
  <c r="G74" i="14675"/>
  <c r="G73" i="14675"/>
  <c r="E83" i="14675"/>
  <c r="E82" i="14675"/>
  <c r="E81" i="14675"/>
  <c r="E80" i="14675"/>
  <c r="E79" i="14675"/>
  <c r="E78" i="14675"/>
  <c r="E77" i="14675"/>
  <c r="E76" i="14675"/>
  <c r="E75" i="14675"/>
  <c r="E74" i="14675"/>
  <c r="E73" i="14675"/>
  <c r="D83" i="14675"/>
  <c r="D82" i="14675"/>
  <c r="D81" i="14675"/>
  <c r="D80" i="14675"/>
  <c r="D79" i="14675"/>
  <c r="D78" i="14675"/>
  <c r="D77" i="14675"/>
  <c r="D76" i="14675"/>
  <c r="D75" i="14675"/>
  <c r="D74" i="14675"/>
  <c r="D73" i="14675"/>
  <c r="A83" i="14675"/>
  <c r="A82" i="14675"/>
  <c r="A81" i="14675"/>
  <c r="A80" i="14675"/>
  <c r="A79" i="14675"/>
  <c r="A78" i="14675"/>
  <c r="A77" i="14675"/>
  <c r="A76" i="14675"/>
  <c r="A75" i="14675"/>
  <c r="A74" i="14675"/>
  <c r="A73" i="14675"/>
  <c r="A87" i="14675"/>
  <c r="H30" i="14673" l="1"/>
  <c r="H16" i="14673"/>
  <c r="H13" i="14673"/>
  <c r="K35" i="14673"/>
  <c r="K34" i="14673"/>
  <c r="K33" i="14673"/>
  <c r="K32" i="14673"/>
  <c r="K29" i="14673"/>
  <c r="K28" i="14673"/>
  <c r="K27" i="14673"/>
  <c r="K26" i="14673"/>
  <c r="K25" i="14673"/>
  <c r="K24" i="14673"/>
  <c r="K23" i="14673"/>
  <c r="K22" i="14673"/>
  <c r="K21" i="14673"/>
  <c r="K20" i="14673"/>
  <c r="K19" i="14673"/>
  <c r="K13" i="14673"/>
  <c r="I183" i="14673" l="1"/>
  <c r="I181" i="14673"/>
  <c r="I180" i="14673"/>
  <c r="I176" i="14673"/>
  <c r="I167" i="14673"/>
  <c r="I165" i="14673"/>
  <c r="G163" i="14673"/>
  <c r="I150" i="14673"/>
  <c r="I135" i="14673"/>
  <c r="I116" i="14673" l="1"/>
  <c r="I97" i="14673" l="1"/>
  <c r="I94" i="14673"/>
  <c r="I65" i="14673"/>
  <c r="I60" i="14673"/>
  <c r="I53" i="14673"/>
  <c r="G50" i="14673"/>
  <c r="H50" i="14673" s="1"/>
  <c r="K50" i="14673" l="1"/>
  <c r="A194" i="14673" s="1"/>
  <c r="G193" i="14673"/>
  <c r="G191" i="14673"/>
  <c r="F69" i="14675" l="1"/>
  <c r="F68" i="14675"/>
  <c r="F67" i="14675"/>
  <c r="F66" i="14675"/>
  <c r="F65" i="14675"/>
  <c r="F64" i="14675"/>
  <c r="F63" i="14675"/>
  <c r="F62" i="14675"/>
  <c r="F61" i="14675"/>
  <c r="F60" i="14675"/>
  <c r="F59" i="14675"/>
  <c r="E69" i="14675"/>
  <c r="E68" i="14675"/>
  <c r="E67" i="14675"/>
  <c r="E66" i="14675"/>
  <c r="E65" i="14675"/>
  <c r="E64" i="14675"/>
  <c r="E63" i="14675"/>
  <c r="E62" i="14675"/>
  <c r="E61" i="14675"/>
  <c r="E60" i="14675"/>
  <c r="E59" i="14675"/>
  <c r="D69" i="14675"/>
  <c r="D68" i="14675"/>
  <c r="D67" i="14675"/>
  <c r="D66" i="14675"/>
  <c r="D65" i="14675"/>
  <c r="D64" i="14675"/>
  <c r="D63" i="14675"/>
  <c r="D62" i="14675"/>
  <c r="D61" i="14675"/>
  <c r="D60" i="14675"/>
  <c r="D59" i="14675"/>
  <c r="C69" i="14675"/>
  <c r="C68" i="14675"/>
  <c r="C67" i="14675"/>
  <c r="C66" i="14675"/>
  <c r="C65" i="14675"/>
  <c r="C64" i="14675"/>
  <c r="C63" i="14675"/>
  <c r="C62" i="14675"/>
  <c r="C61" i="14675"/>
  <c r="C60" i="14675"/>
  <c r="C59" i="14675"/>
  <c r="A69" i="14675"/>
  <c r="A68" i="14675"/>
  <c r="A67" i="14675"/>
  <c r="A66" i="14675"/>
  <c r="A65" i="14675"/>
  <c r="A64" i="14675"/>
  <c r="A63" i="14675"/>
  <c r="A62" i="14675"/>
  <c r="A61" i="14675"/>
  <c r="A60" i="14675"/>
  <c r="A59" i="14675"/>
  <c r="A52" i="14675"/>
  <c r="E51" i="14675"/>
  <c r="E50" i="14675"/>
  <c r="E49" i="14675"/>
  <c r="E48" i="14675"/>
  <c r="E47" i="14675"/>
  <c r="D51" i="14675"/>
  <c r="D50" i="14675"/>
  <c r="D49" i="14675"/>
  <c r="D48" i="14675"/>
  <c r="D47" i="14675"/>
  <c r="A51" i="14675"/>
  <c r="A50" i="14675"/>
  <c r="A49" i="14675"/>
  <c r="A48" i="14675"/>
  <c r="A47" i="14675"/>
  <c r="E46" i="14675"/>
  <c r="D46" i="14675"/>
  <c r="A46" i="14675"/>
  <c r="A42" i="14675"/>
  <c r="F41" i="14675"/>
  <c r="F40" i="14675"/>
  <c r="F39" i="14675"/>
  <c r="F38" i="14675"/>
  <c r="F37" i="14675"/>
  <c r="F36" i="14675"/>
  <c r="F35" i="14675"/>
  <c r="E41" i="14675"/>
  <c r="E40" i="14675"/>
  <c r="E39" i="14675"/>
  <c r="E38" i="14675"/>
  <c r="E37" i="14675"/>
  <c r="E36" i="14675"/>
  <c r="E35" i="14675"/>
  <c r="D41" i="14675"/>
  <c r="D40" i="14675"/>
  <c r="D39" i="14675"/>
  <c r="D38" i="14675"/>
  <c r="D37" i="14675"/>
  <c r="D36" i="14675"/>
  <c r="D35" i="14675"/>
  <c r="E28" i="14673"/>
  <c r="I28" i="14673" s="1"/>
  <c r="D28" i="14673"/>
  <c r="H28" i="14673" s="1"/>
  <c r="A28" i="14673"/>
  <c r="A41" i="14675"/>
  <c r="A40" i="14675"/>
  <c r="A39" i="14675"/>
  <c r="A38" i="14675"/>
  <c r="A37" i="14675"/>
  <c r="A36" i="14675"/>
  <c r="A35" i="14675"/>
  <c r="A169" i="14673"/>
  <c r="D102" i="14673"/>
  <c r="D101" i="14673"/>
  <c r="E27" i="14673"/>
  <c r="I27" i="14673" s="1"/>
  <c r="E26" i="14673"/>
  <c r="I26" i="14673" s="1"/>
  <c r="E25" i="14673"/>
  <c r="I25" i="14673" s="1"/>
  <c r="E24" i="14673"/>
  <c r="I24" i="14673" s="1"/>
  <c r="E23" i="14673"/>
  <c r="I23" i="14673" s="1"/>
  <c r="E22" i="14673"/>
  <c r="D27" i="14673"/>
  <c r="H27" i="14673" s="1"/>
  <c r="D26" i="14673"/>
  <c r="H26" i="14673" s="1"/>
  <c r="D25" i="14673"/>
  <c r="H25" i="14673" s="1"/>
  <c r="D24" i="14673"/>
  <c r="H24" i="14673" s="1"/>
  <c r="D23" i="14673"/>
  <c r="H23" i="14673" s="1"/>
  <c r="D22" i="14673"/>
  <c r="A27" i="14673"/>
  <c r="A26" i="14673"/>
  <c r="A25" i="14673"/>
  <c r="A24" i="14673"/>
  <c r="A23" i="14673"/>
  <c r="A22" i="14673"/>
  <c r="D19" i="14673"/>
  <c r="C18" i="14673"/>
  <c r="G18" i="14673" s="1"/>
  <c r="K18" i="14673" s="1"/>
  <c r="H22" i="14673" l="1"/>
  <c r="E29" i="14673"/>
  <c r="I22" i="14673"/>
  <c r="H19" i="14673"/>
  <c r="C17" i="14673"/>
  <c r="G17" i="14673" s="1"/>
  <c r="K17" i="14673" s="1"/>
  <c r="C6" i="14673" l="1"/>
  <c r="C5" i="14673"/>
  <c r="C178" i="14673"/>
  <c r="C169" i="14673"/>
  <c r="B169" i="14673"/>
  <c r="F166" i="14673"/>
  <c r="A109" i="14673"/>
  <c r="A107" i="14673"/>
  <c r="A106" i="14673"/>
  <c r="A104" i="14673"/>
  <c r="C155" i="14673"/>
  <c r="C154" i="14673"/>
  <c r="E153" i="14673"/>
  <c r="D153" i="14673"/>
  <c r="E152" i="14673"/>
  <c r="D152" i="14673"/>
  <c r="D147" i="14673"/>
  <c r="C147" i="14673"/>
  <c r="C153" i="14673"/>
  <c r="C152" i="14673"/>
  <c r="B147" i="14673"/>
  <c r="A134" i="14673"/>
  <c r="F238" i="14674"/>
  <c r="D126" i="14673" l="1"/>
  <c r="D43" i="14673"/>
  <c r="I34" i="14673"/>
  <c r="A177" i="14675" l="1"/>
  <c r="A174" i="14675"/>
  <c r="A172" i="14675"/>
  <c r="A163" i="14675"/>
  <c r="A167" i="14675"/>
  <c r="A170" i="14675"/>
  <c r="A164" i="14675"/>
  <c r="A157" i="14675"/>
  <c r="G155" i="14675"/>
  <c r="G154" i="14675"/>
  <c r="G153" i="14675"/>
  <c r="G152" i="14675"/>
  <c r="G151" i="14675"/>
  <c r="G150" i="14675"/>
  <c r="F155" i="14675"/>
  <c r="F154" i="14675"/>
  <c r="F153" i="14675"/>
  <c r="F152" i="14675"/>
  <c r="F151" i="14675"/>
  <c r="F150" i="14675"/>
  <c r="E155" i="14675"/>
  <c r="E154" i="14675"/>
  <c r="E153" i="14675"/>
  <c r="E152" i="14675"/>
  <c r="E151" i="14675"/>
  <c r="E150" i="14675"/>
  <c r="C155" i="14675"/>
  <c r="C154" i="14675"/>
  <c r="C153" i="14675"/>
  <c r="C152" i="14675"/>
  <c r="C151" i="14675"/>
  <c r="A155" i="14675"/>
  <c r="A154" i="14675"/>
  <c r="A153" i="14675"/>
  <c r="A152" i="14675"/>
  <c r="A151" i="14675"/>
  <c r="C146" i="14675"/>
  <c r="A146" i="14675"/>
  <c r="C143" i="14675"/>
  <c r="A143" i="14675"/>
  <c r="C142" i="14675"/>
  <c r="A142" i="14675"/>
  <c r="C141" i="14675"/>
  <c r="C140" i="14675"/>
  <c r="C139" i="14675"/>
  <c r="C138" i="14675"/>
  <c r="A141" i="14675"/>
  <c r="A140" i="14675"/>
  <c r="A139" i="14675"/>
  <c r="A138" i="14675"/>
  <c r="C137" i="14675"/>
  <c r="A137" i="14675"/>
  <c r="A136" i="14675"/>
  <c r="A135" i="14675"/>
  <c r="A134" i="14675"/>
  <c r="A133" i="14675"/>
  <c r="B133" i="14675"/>
  <c r="B132" i="14675"/>
  <c r="A132" i="14675"/>
  <c r="B131" i="14675"/>
  <c r="A131" i="14675"/>
  <c r="B130" i="14675"/>
  <c r="A130" i="14675"/>
  <c r="B129" i="14675"/>
  <c r="A129" i="14675"/>
  <c r="A128" i="14675"/>
  <c r="B128" i="14675"/>
  <c r="C136" i="14675"/>
  <c r="C135" i="14675"/>
  <c r="C134" i="14675"/>
  <c r="C133" i="14675"/>
  <c r="C132" i="14675"/>
  <c r="C131" i="14675"/>
  <c r="C130" i="14675"/>
  <c r="C129" i="14675"/>
  <c r="C128" i="14675"/>
  <c r="A122" i="14675"/>
  <c r="A118" i="14675"/>
  <c r="A115" i="14675"/>
  <c r="A113" i="14675"/>
  <c r="A102" i="14675"/>
  <c r="A96" i="14675"/>
  <c r="A93" i="14675"/>
  <c r="A90" i="14675"/>
  <c r="A110" i="14675"/>
  <c r="A108" i="14675"/>
  <c r="A107" i="14675"/>
  <c r="A106" i="14675"/>
  <c r="A105" i="14675"/>
  <c r="A24" i="14675" l="1"/>
  <c r="E227" i="14674" l="1"/>
  <c r="C42" i="14673" s="1"/>
  <c r="C8" i="14673" l="1"/>
  <c r="C125" i="14673"/>
  <c r="C144" i="14675"/>
  <c r="C307" i="14674"/>
  <c r="C305" i="14674"/>
  <c r="C303" i="14674"/>
  <c r="C301" i="14674"/>
  <c r="C299" i="14674"/>
  <c r="C297" i="14674"/>
  <c r="C295" i="14674"/>
  <c r="B186" i="14675" l="1"/>
  <c r="B185" i="14675" l="1"/>
  <c r="E193" i="14675"/>
  <c r="C196" i="14675"/>
  <c r="C195" i="14675"/>
  <c r="C194" i="14675"/>
  <c r="C193" i="14675"/>
  <c r="C192" i="14675"/>
  <c r="C188" i="14675"/>
  <c r="C187" i="14675"/>
  <c r="E194" i="14675"/>
  <c r="C150" i="14675"/>
  <c r="A150" i="14675"/>
  <c r="A27" i="14675" l="1"/>
  <c r="A26" i="14675"/>
  <c r="B188" i="14673" l="1"/>
  <c r="D185" i="14673"/>
  <c r="D184" i="14673"/>
  <c r="C177" i="14673"/>
  <c r="C172" i="14673"/>
  <c r="C170" i="14673"/>
  <c r="A170" i="14673"/>
  <c r="G133" i="14673"/>
  <c r="F133" i="14673"/>
  <c r="E133" i="14673"/>
  <c r="C133" i="14673"/>
  <c r="A133" i="14673"/>
  <c r="G132" i="14673"/>
  <c r="F132" i="14673"/>
  <c r="E132" i="14673"/>
  <c r="C132" i="14673"/>
  <c r="A132" i="14673"/>
  <c r="G131" i="14673"/>
  <c r="F131" i="14673"/>
  <c r="E131" i="14673"/>
  <c r="C131" i="14673"/>
  <c r="A131" i="14673"/>
  <c r="G130" i="14673"/>
  <c r="F130" i="14673"/>
  <c r="E130" i="14673"/>
  <c r="C130" i="14673"/>
  <c r="A130" i="14673"/>
  <c r="G129" i="14673"/>
  <c r="F129" i="14673"/>
  <c r="E129" i="14673"/>
  <c r="C129" i="14673"/>
  <c r="A129" i="14673"/>
  <c r="G128" i="14673"/>
  <c r="F128" i="14673"/>
  <c r="E128" i="14673"/>
  <c r="C128" i="14673"/>
  <c r="A128" i="14673"/>
  <c r="E33" i="14673"/>
  <c r="I33" i="14673" s="1"/>
  <c r="I32" i="14673"/>
  <c r="K31" i="14673"/>
  <c r="B166" i="14673"/>
  <c r="F14" i="14673"/>
  <c r="C14" i="14673"/>
  <c r="G14" i="14673" s="1"/>
  <c r="K14" i="14673" s="1"/>
  <c r="F179" i="14673" l="1"/>
  <c r="F178" i="14673"/>
  <c r="E173" i="14673"/>
  <c r="E175" i="14673"/>
  <c r="H29" i="14673"/>
</calcChain>
</file>

<file path=xl/comments1.xml><?xml version="1.0" encoding="utf-8"?>
<comments xmlns="http://schemas.openxmlformats.org/spreadsheetml/2006/main">
  <authors>
    <author>ONCE</author>
    <author>Ana Belén</author>
  </authors>
  <commentList>
    <comment ref="G30" authorId="0">
      <text>
        <r>
          <rPr>
            <b/>
            <u/>
            <sz val="9"/>
            <color indexed="81"/>
            <rFont val="Tahoma"/>
            <family val="2"/>
          </rPr>
          <t xml:space="preserve">REQUISITOS:
</t>
        </r>
        <r>
          <rPr>
            <b/>
            <sz val="9"/>
            <color indexed="81"/>
            <rFont val="Tahoma"/>
            <family val="2"/>
          </rPr>
          <t xml:space="preserve">
- DESEMPLEADO
- MEJORA DE EMPLEO </t>
        </r>
        <r>
          <rPr>
            <sz val="9"/>
            <color indexed="81"/>
            <rFont val="Tahoma"/>
            <family val="2"/>
          </rPr>
          <t>si:
     - I</t>
        </r>
        <r>
          <rPr>
            <u/>
            <sz val="9"/>
            <color indexed="81"/>
            <rFont val="Tahoma"/>
            <family val="2"/>
          </rPr>
          <t xml:space="preserve">ncompatibilidad discapacidad </t>
        </r>
        <r>
          <rPr>
            <sz val="9"/>
            <color indexed="81"/>
            <rFont val="Tahoma"/>
            <family val="2"/>
          </rPr>
          <t xml:space="preserve">
(aporta contrato e informe médico)
</t>
        </r>
      </text>
    </comment>
    <comment ref="G53" authorId="0">
      <text>
        <r>
          <rPr>
            <sz val="9"/>
            <color indexed="81"/>
            <rFont val="Tahoma"/>
            <family val="2"/>
          </rPr>
          <t xml:space="preserve">0:  No posee cualificación suficiente para este tipo de actividad, ni el personal contratado
4. Ni formación ni experiencia, aunque puede ser viable desarrollar este tipo de actividad sin perfil cualificado o acredita contratación de RRHH con cualificación.
5: Sólo formación relacionada
6: Formación relacionada y / o exp. laboral en otro sector
7: Experiencia en sector o como autónomo.
8  Formación relacionada y experiencia en este sector 
</t>
        </r>
      </text>
    </comment>
    <comment ref="G60" authorId="0">
      <text>
        <r>
          <rPr>
            <sz val="9"/>
            <color indexed="81"/>
            <rFont val="Tahoma"/>
            <family val="2"/>
          </rPr>
          <t xml:space="preserve">0:  Nada alineado o no identifica capacidades ni carencias(con sus soluciones)
2:  Poco alineado o no identifica correctamente sus capacidades y/o carencias/soluciones respecto a la gestión de este tipo de actividad
4:  Alineado, aunque con alguna mejora
5:  Bien alineado, identifica sus principales capacidades y carencias/soluciones que facilitarán la gestión empresarial
</t>
        </r>
      </text>
    </comment>
    <comment ref="G62" authorId="0">
      <text>
        <r>
          <rPr>
            <sz val="9"/>
            <color indexed="81"/>
            <rFont val="Tahoma"/>
            <family val="2"/>
          </rPr>
          <t xml:space="preserve">0:  Con problemas de compatibilidad
5:  Compatible
</t>
        </r>
      </text>
    </comment>
    <comment ref="G65" authorId="0">
      <text>
        <r>
          <rPr>
            <sz val="9"/>
            <color indexed="81"/>
            <rFont val="Tahoma"/>
            <family val="2"/>
          </rPr>
          <t xml:space="preserve">0:  No se han identificado los RRHH necesarios 
3:  Se han detectado insuficientemente o sobrevalorado el nº de trabajadores y/o su cualificación para la correcta viabilidad de la actividad
6:  Se han detectado razonablemente los RRHH aunque podría haber mejoras  
7:  Se han identificado los RRHH necesarios (nº y cualificación más acorde) para conseguir un buen desarrollo de la actividad empresarial
</t>
        </r>
      </text>
    </comment>
    <comment ref="G94" authorId="0">
      <text>
        <r>
          <rPr>
            <sz val="9"/>
            <color indexed="81"/>
            <rFont val="Tahoma"/>
            <family val="2"/>
          </rPr>
          <t xml:space="preserve">0: Deficiencias muy importantes que afectan a viabilidad 
2: Aceptable aunque falta información relevante
3: PE coherente aunque mejorable en aspectos no significativos
4. Idea clara y PE completo / conciso. Demuestra conocimiento de la actividad a desarrollar
</t>
        </r>
      </text>
    </comment>
    <comment ref="G95" authorId="0">
      <text>
        <r>
          <rPr>
            <sz val="9"/>
            <color indexed="81"/>
            <rFont val="Tahoma"/>
            <family val="2"/>
          </rPr>
          <t xml:space="preserve">0: No cumple estos factores
1:  Idea con algún matiz innovador, impacto,..
2: Idea innovadora, especial potencial, impacto,…
</t>
        </r>
      </text>
    </comment>
    <comment ref="G97" authorId="0">
      <text>
        <r>
          <rPr>
            <sz val="9"/>
            <color indexed="81"/>
            <rFont val="Tahoma"/>
            <family val="2"/>
          </rPr>
          <t xml:space="preserve">0:  No ha creído oportuno hacer ningún estudio, o según el evaluador, el emprendedor no conoce su mercado
3:  Ha buscado algo de información genérica, o según el evaluador, el emprendedor tiene algunas nociones de su mercado
4:  Demuestra haber realizado su propio estudio de mercado, o según el evaluador, el emprendedor conoce bien su mercado
</t>
        </r>
      </text>
    </comment>
    <comment ref="G100" authorId="0">
      <text>
        <r>
          <rPr>
            <sz val="9"/>
            <color indexed="81"/>
            <rFont val="Tahoma"/>
            <family val="2"/>
          </rPr>
          <t xml:space="preserve">0: Muy deficiente, sin ningún tipo de análisis
3: Deficiencias importantes, falta información relevante
5: Aceptable con aspectos mejorables no significativos
6. Tiene clara su estrategia. Ha hecho un análisis detallado
</t>
        </r>
      </text>
    </comment>
    <comment ref="G110" authorId="0">
      <text>
        <r>
          <rPr>
            <sz val="9"/>
            <color indexed="81"/>
            <rFont val="Tahoma"/>
            <family val="2"/>
          </rPr>
          <t xml:space="preserve">0: No identifica
3: Deficiencias importantes, falta información relevante
4: Aceptable con aspectos mejorables no significativos
5. Identifica los principales y más relevantes factores clave
.
</t>
        </r>
      </text>
    </comment>
    <comment ref="G116" authorId="0">
      <text>
        <r>
          <rPr>
            <sz val="9"/>
            <color indexed="81"/>
            <rFont val="Tahoma"/>
            <family val="2"/>
          </rPr>
          <t xml:space="preserve">0:  Sobrevaloración excesiva, recursos insuficientes,
1:  Se han identificado algunos recursos pero con deficiencias importantes que afectarían a viabilidad 
3: Identificación coherente de recursos aunque mejorable en aspectos no significativos
4. Ha tenido en cuenta la optimización / eficiencia de recursos, tanto de las inversiones/gastos de puesta en marcha, como de su financiación .
</t>
        </r>
      </text>
    </comment>
    <comment ref="G135" authorId="0">
      <text>
        <r>
          <rPr>
            <sz val="9"/>
            <color indexed="81"/>
            <rFont val="Tahoma"/>
            <family val="2"/>
          </rPr>
          <t xml:space="preserve">0:  Muy deficiente, previsiones no realistas.
1:  Deficiencias en previsiones con algún resultado negativo o falta de información importante que afectaría a viabilidad del proyecto
3: Previsiones coherentes aunque mejorables en aspectos no significativos
4: Demuestra buen conocimiento en el análisis de sus ventas así como en los factores que le pueden influir
</t>
        </r>
      </text>
    </comment>
    <comment ref="G140" authorId="0">
      <text>
        <r>
          <rPr>
            <sz val="9"/>
            <color indexed="81"/>
            <rFont val="Tahoma"/>
            <family val="2"/>
          </rPr>
          <t xml:space="preserve">0:  Muy deficiente, previsiones no realistas
1:   Deficiencias importantes que afectarían a la viabilidad del proyecto
3:  Costes coherentes aunque mejorables en aspectos no significativos
4:  Bien identificados, e incluso ha tenido en cuenta su minimización
</t>
        </r>
      </text>
    </comment>
    <comment ref="G150" authorId="0">
      <text>
        <r>
          <rPr>
            <sz val="9"/>
            <color indexed="81"/>
            <rFont val="Tahoma"/>
            <family val="2"/>
          </rPr>
          <t xml:space="preserve">0:  Muy deficiente (Estimaciones no realistas, problemas graves de liquidez, y/o el emprendedor no conoce información relevante de su proyecto).
3:  Deficiencias (Fallos de liquidez que podrían solventarse implementando algunas estrategias clave)
5: Aceptable (Estimaciones coherentes aunque mejorables en aspectos no significativos)
6: Estimaciones realistas y con suficiente liquidez. Demuestra haber analizado aspectos clave
</t>
        </r>
      </text>
    </comment>
    <comment ref="G158" authorId="0">
      <text>
        <r>
          <rPr>
            <sz val="9"/>
            <color indexed="81"/>
            <rFont val="Tahoma"/>
            <family val="2"/>
          </rPr>
          <t xml:space="preserve">0:  Nada coherente o no aporta suficiente información
3:  Deficiencias en el análisis individual y/o conjunto que podrían llevar a una gestión ineficaz de los recursos
5: Son coherentes aunque mejorables en aspectos no significativos
6: Demuestra conocimientos en el análisis económico-financiero de su proyecto, pudiendo llevar una gestión eficiente.
</t>
        </r>
      </text>
    </comment>
    <comment ref="G165" authorId="1">
      <text>
        <r>
          <rPr>
            <sz val="9"/>
            <color indexed="81"/>
            <rFont val="Tahoma"/>
            <family val="2"/>
          </rPr>
          <t xml:space="preserve">9 puntos si:
• Parálisis cerebral, enf. mental y discp. intelectual =&gt;33% 
• Discp. física o sensorial =&gt;65%
</t>
        </r>
      </text>
    </comment>
    <comment ref="G167" authorId="1">
      <text>
        <r>
          <rPr>
            <sz val="9"/>
            <color indexed="81"/>
            <rFont val="Tahoma"/>
            <family val="2"/>
          </rPr>
          <t xml:space="preserve">.- 1 factor: 2 puntos.
.- 2 o más factores: 4 puntos.
</t>
        </r>
      </text>
    </comment>
    <comment ref="G176" authorId="1">
      <text>
        <r>
          <rPr>
            <sz val="9"/>
            <color indexed="81"/>
            <rFont val="Tahoma"/>
            <family val="2"/>
          </rPr>
          <t xml:space="preserve">EN EL MOMENTO DE INICIAR ACTIVIDAD
.- Menor de 30 años: 6 puntos.
</t>
        </r>
      </text>
    </comment>
    <comment ref="G180" authorId="0">
      <text>
        <r>
          <rPr>
            <sz val="9"/>
            <color indexed="81"/>
            <rFont val="Tahoma"/>
            <family val="2"/>
          </rPr>
          <t xml:space="preserve">EN EL MOMENTO DE INICIO DE ACTIVIDAD
Edad igual o superior a 45 años: 4 puntos
</t>
        </r>
      </text>
    </comment>
    <comment ref="G181" authorId="1">
      <text>
        <r>
          <rPr>
            <sz val="9"/>
            <color indexed="81"/>
            <rFont val="Tahoma"/>
            <family val="2"/>
          </rPr>
          <t>- Acredita 1 contratación pcd: 3 puntos.
.- Acredita +1 contratos pcd: 4 puntos</t>
        </r>
      </text>
    </comment>
    <comment ref="G183" authorId="1">
      <text>
        <r>
          <rPr>
            <sz val="9"/>
            <color indexed="81"/>
            <rFont val="Tahoma"/>
            <family val="2"/>
          </rPr>
          <t xml:space="preserve">+ 1 factor: 2 puntos.
+ Más de 1 factor:: 3 puntos
Nota: En el caso de "Hogares sin empleo y con hijos a cargo" se considerará como 2 factores
</t>
        </r>
      </text>
    </comment>
  </commentList>
</comments>
</file>

<file path=xl/comments2.xml><?xml version="1.0" encoding="utf-8"?>
<comments xmlns="http://schemas.openxmlformats.org/spreadsheetml/2006/main">
  <authors>
    <author>Ana Belén</author>
  </authors>
  <commentList>
    <comment ref="A19" authorId="0">
      <text>
        <r>
          <rPr>
            <b/>
            <sz val="11"/>
            <color indexed="81"/>
            <rFont val="Tahoma"/>
            <family val="2"/>
          </rPr>
          <t xml:space="preserve">SI PROCEDE, VERIFICAR FECHA DESEMPLEO CON INFORME DE VIDA LABORAL. </t>
        </r>
        <r>
          <rPr>
            <sz val="11"/>
            <color indexed="81"/>
            <rFont val="Tahoma"/>
            <family val="2"/>
          </rPr>
          <t xml:space="preserve">Si fuese errónea, nidificar en formulario poniendo en rojo para identificar que se ha cambiado en la evaluación del proyecto (no ha sido el solicitante) </t>
        </r>
        <r>
          <rPr>
            <sz val="9"/>
            <color indexed="81"/>
            <rFont val="Tahoma"/>
            <family val="2"/>
          </rPr>
          <t xml:space="preserve">
</t>
        </r>
      </text>
    </comment>
  </commentList>
</comments>
</file>

<file path=xl/comments3.xml><?xml version="1.0" encoding="utf-8"?>
<comments xmlns="http://schemas.openxmlformats.org/spreadsheetml/2006/main">
  <authors>
    <author>Ana Belén</author>
    <author>ONCE</author>
  </authors>
  <commentList>
    <comment ref="B63" authorId="0">
      <text>
        <r>
          <rPr>
            <sz val="9"/>
            <color indexed="81"/>
            <rFont val="Tahoma"/>
            <family val="2"/>
          </rPr>
          <t xml:space="preserve">POR EJEMPLO: autoconfianza, persistencia, tolerancia a la frustración, capacidad de comunicación, capacidad de negociación, trabajo en equipo, competitivo, observador/a, iniciativa, decisión, asunción de riesgos, confianza inquebrantable, habilidades sociales, habilidades organizativas y de coordinación, adaptación a los cambios, actitud flexible, liderazgo, activo, busca aprender de cualquier situación, paciente, escucha atenta, responsabilidad en decisiones equivocadas, conocimiento global de la dirección y/o gestión de una empresa, se enfrenta rápidamente al problema, estudia tranquilamente un problema antes de tomar una decisión, motivación, seguridad en sí mismo , afán de perfección, control de sentimientos negativos ante situaciones de frustración, capacidad de trabajo y concentración, percepción para captar oportunidades de negocio, reflexivo. previsión hacía el futuro,  planificación, establece periódicamente una jerarquía de prioridades, autoevaluación continua del trabajo, personalidad dominante, innovación e ideación, creatividad, genera retos…
</t>
        </r>
      </text>
    </comment>
    <comment ref="C200" authorId="0">
      <text>
        <r>
          <rPr>
            <u/>
            <sz val="9"/>
            <color indexed="81"/>
            <rFont val="Tahoma"/>
            <family val="2"/>
          </rPr>
          <t>RELACIONADAS CON  MI EMPRESA:</t>
        </r>
        <r>
          <rPr>
            <sz val="9"/>
            <color indexed="81"/>
            <rFont val="Tahoma"/>
            <family val="2"/>
          </rPr>
          <t xml:space="preserve">
¿Qué ventajas tiene la empresa (tecnología, personal capacitado, capital…)?
¿Qué hace la empresa mejor que las demás?
¿qué elementos me diferencian de los competidores?
</t>
        </r>
      </text>
    </comment>
    <comment ref="F200" authorId="0">
      <text>
        <r>
          <rPr>
            <u/>
            <sz val="9"/>
            <color indexed="81"/>
            <rFont val="Tahoma"/>
            <family val="2"/>
          </rPr>
          <t>RELACIONADAS CON MI EMPRESA:</t>
        </r>
        <r>
          <rPr>
            <sz val="9"/>
            <color indexed="81"/>
            <rFont val="Tahoma"/>
            <family val="2"/>
          </rPr>
          <t xml:space="preserve">
¿Qué se puede mejorar?
¿Qué se debería evitar?
¿existen dificultades financieras?
¿Hay problemas de motivación del personal?</t>
        </r>
        <r>
          <rPr>
            <b/>
            <sz val="9"/>
            <color indexed="81"/>
            <rFont val="Tahoma"/>
            <family val="2"/>
          </rPr>
          <t xml:space="preserve">
</t>
        </r>
        <r>
          <rPr>
            <sz val="9"/>
            <color indexed="81"/>
            <rFont val="Tahoma"/>
            <family val="2"/>
          </rPr>
          <t xml:space="preserve">
</t>
        </r>
      </text>
    </comment>
    <comment ref="C202" authorId="0">
      <text>
        <r>
          <rPr>
            <u/>
            <sz val="9"/>
            <color indexed="81"/>
            <rFont val="Tahoma"/>
            <family val="2"/>
          </rPr>
          <t>RELACIONADAS CON EL EXTERIOR:</t>
        </r>
        <r>
          <rPr>
            <sz val="9"/>
            <color indexed="81"/>
            <rFont val="Tahoma"/>
            <family val="2"/>
          </rPr>
          <t xml:space="preserve">
¿Qué tendencias del mercado me favorecen?
¿qué cambios de tecnología o en la normativa legal van en la dirección en la que está la empresa?
¿Qué debilidades muestran nuestros competidores?
¿qué cambios sociales pueden favorecer el desarrollo de nuestra empresa?
</t>
        </r>
      </text>
    </comment>
    <comment ref="F202" authorId="0">
      <text>
        <r>
          <rPr>
            <u/>
            <sz val="9"/>
            <color indexed="81"/>
            <rFont val="Tahoma"/>
            <family val="2"/>
          </rPr>
          <t>RELAICIONADAS CON EL EXTERIOR:</t>
        </r>
        <r>
          <rPr>
            <sz val="9"/>
            <color indexed="81"/>
            <rFont val="Tahoma"/>
            <family val="2"/>
          </rPr>
          <t xml:space="preserve">
¿a qué obstáculos se enfrenta la empresa?
¿qué están haciendo mejor los competidores?
¿existen nuevos productos sustitutivos?
¿qué factores están reduciendo las ventas?
¿qué tendencias pueden hacer que nuestros productos queden obsoletos?
</t>
        </r>
      </text>
    </comment>
    <comment ref="F222" authorId="1">
      <text>
        <r>
          <rPr>
            <sz val="9"/>
            <color indexed="81"/>
            <rFont val="Tahoma"/>
            <family val="2"/>
          </rPr>
          <t xml:space="preserve">Siempre que sea de uso exclusivo para la actividad y se justifique su necesidad para el desarrollo óptimo de ésta. </t>
        </r>
      </text>
    </comment>
    <comment ref="I222" authorId="1">
      <text>
        <r>
          <rPr>
            <sz val="9"/>
            <color indexed="81"/>
            <rFont val="Tahoma"/>
            <family val="2"/>
          </rPr>
          <t xml:space="preserve">Puede incluir gastos en licencias que le sean necesarios tramitar para la apertura de la empresa y/o gastos de asesoramiento igualmente para la puesta en marcha (no incluir gastos de gestoría para el mantenimiento de la actividad).
</t>
        </r>
      </text>
    </comment>
    <comment ref="F224" authorId="1">
      <text>
        <r>
          <rPr>
            <sz val="9"/>
            <color indexed="81"/>
            <rFont val="Tahoma"/>
            <family val="2"/>
          </rPr>
          <t>Se debe cuantificar cuando la elaboración de la web se haga por un profesional (es decir, sea facturada al emprendedor / 
empresa</t>
        </r>
      </text>
    </comment>
    <comment ref="C225" authorId="1">
      <text>
        <r>
          <rPr>
            <sz val="9"/>
            <color indexed="81"/>
            <rFont val="Tahoma"/>
            <family val="2"/>
          </rPr>
          <t xml:space="preserve">Indique aquí importe y al lado especifique cuales son estas otras inversiones / gastos.
</t>
        </r>
      </text>
    </comment>
    <comment ref="F225" authorId="1">
      <text>
        <r>
          <rPr>
            <sz val="9"/>
            <color indexed="81"/>
            <rFont val="Tahoma"/>
            <family val="2"/>
          </rPr>
          <t xml:space="preserve">Explique cuáles son las inversiones / gastos iniciales que ha cuantificado en la celda de la izquierda.
</t>
        </r>
      </text>
    </comment>
    <comment ref="E227" authorId="1">
      <text>
        <r>
          <rPr>
            <sz val="9"/>
            <color indexed="81"/>
            <rFont val="Tahoma"/>
            <family val="2"/>
          </rPr>
          <t xml:space="preserve">Suma automática, no debe de modificar esta casilla
</t>
        </r>
      </text>
    </comment>
    <comment ref="H227" authorId="1">
      <text>
        <r>
          <rPr>
            <sz val="9"/>
            <color indexed="81"/>
            <rFont val="Tahoma"/>
            <family val="2"/>
          </rPr>
          <t>Indique que cuantía le es necesaria de caja / liquidez para comenzar la actividad (sin contar lo que necesita para el pago de las inversiones / gastos indicados arriba. Es decir, ¿cuanto dinero tiene que tener disponible para el día a día de su empresa, hasta que pueda conseguir ingresos?)</t>
        </r>
      </text>
    </comment>
    <comment ref="C244" authorId="1">
      <text>
        <r>
          <rPr>
            <sz val="9"/>
            <color indexed="81"/>
            <rFont val="Tahoma"/>
            <family val="2"/>
          </rPr>
          <t>Indique las ventas (euros) medias mensuales previstas</t>
        </r>
      </text>
    </comment>
    <comment ref="C245" authorId="1">
      <text>
        <r>
          <rPr>
            <sz val="9"/>
            <color indexed="81"/>
            <rFont val="Tahoma"/>
            <family val="2"/>
          </rPr>
          <t>Indique la forma de cobro que va a utilizar para sus clientes. Si son diferentes, la más utilizada</t>
        </r>
      </text>
    </comment>
    <comment ref="F245" authorId="1">
      <text>
        <r>
          <rPr>
            <sz val="9"/>
            <color indexed="81"/>
            <rFont val="Tahoma"/>
            <family val="2"/>
          </rPr>
          <t>Indique las ventas(ingresos en euros) totales previstas para el primer año</t>
        </r>
      </text>
    </comment>
    <comment ref="G245" authorId="1">
      <text>
        <r>
          <rPr>
            <sz val="9"/>
            <color indexed="81"/>
            <rFont val="Tahoma"/>
            <family val="2"/>
          </rPr>
          <t>Indique las ventas(ingresos en euros) totales previstas para el segundo año</t>
        </r>
      </text>
    </comment>
    <comment ref="H245" authorId="1">
      <text>
        <r>
          <rPr>
            <sz val="9"/>
            <color indexed="81"/>
            <rFont val="Tahoma"/>
            <family val="2"/>
          </rPr>
          <t>Indique las ventas(ingresos en euros) totales previstas para el tercer año</t>
        </r>
      </text>
    </comment>
    <comment ref="C249" authorId="1">
      <text>
        <r>
          <rPr>
            <sz val="9"/>
            <color indexed="81"/>
            <rFont val="Tahoma"/>
            <family val="2"/>
          </rPr>
          <t>Indique los gastos (euros) medios mensuales previstos</t>
        </r>
      </text>
    </comment>
    <comment ref="C250" authorId="1">
      <text>
        <r>
          <rPr>
            <sz val="9"/>
            <color indexed="81"/>
            <rFont val="Tahoma"/>
            <family val="2"/>
          </rPr>
          <t>Indique la forma de pago que va a utilizar para sus proveedores/. Si son diferentes, la más utilizada</t>
        </r>
      </text>
    </comment>
    <comment ref="F250" authorId="1">
      <text>
        <r>
          <rPr>
            <sz val="9"/>
            <color indexed="81"/>
            <rFont val="Tahoma"/>
            <family val="2"/>
          </rPr>
          <t>Indique los gastos (en euros) totales previstos para el primer año</t>
        </r>
      </text>
    </comment>
    <comment ref="G250" authorId="1">
      <text>
        <r>
          <rPr>
            <sz val="9"/>
            <color indexed="81"/>
            <rFont val="Tahoma"/>
            <family val="2"/>
          </rPr>
          <t>Indique los gastos (en euros) totales previstos para el segundo año</t>
        </r>
      </text>
    </comment>
    <comment ref="H250" authorId="1">
      <text>
        <r>
          <rPr>
            <sz val="9"/>
            <color indexed="81"/>
            <rFont val="Tahoma"/>
            <family val="2"/>
          </rPr>
          <t>Indique los gastos (en euros) totales previstos para el tercer año</t>
        </r>
      </text>
    </comment>
    <comment ref="E253" authorId="1">
      <text>
        <r>
          <rPr>
            <sz val="9"/>
            <color indexed="81"/>
            <rFont val="Tahoma"/>
            <family val="2"/>
          </rPr>
          <t>Indique el beneficio o pérdida(con signo negativo) previsto para el 1ºaño</t>
        </r>
      </text>
    </comment>
    <comment ref="F253" authorId="1">
      <text>
        <r>
          <rPr>
            <sz val="9"/>
            <color indexed="81"/>
            <rFont val="Tahoma"/>
            <family val="2"/>
          </rPr>
          <t xml:space="preserve">Indique el beneficio o pérdida(con signo negativo) previsto para el 2ºaño
</t>
        </r>
      </text>
    </comment>
    <comment ref="G253" authorId="1">
      <text>
        <r>
          <rPr>
            <sz val="9"/>
            <color indexed="81"/>
            <rFont val="Tahoma"/>
            <family val="2"/>
          </rPr>
          <t xml:space="preserve">Indique el beneficio o pérdida(con signo negativo) previsto para el 3ºaño
</t>
        </r>
      </text>
    </comment>
    <comment ref="E254" authorId="1">
      <text>
        <r>
          <rPr>
            <sz val="9"/>
            <color indexed="81"/>
            <rFont val="Tahoma"/>
            <family val="2"/>
          </rPr>
          <t xml:space="preserve">Indique la liquidez / caja que se prevé al final del 1ºaño
</t>
        </r>
      </text>
    </comment>
    <comment ref="F254" authorId="1">
      <text>
        <r>
          <rPr>
            <sz val="9"/>
            <color indexed="81"/>
            <rFont val="Tahoma"/>
            <family val="2"/>
          </rPr>
          <t xml:space="preserve">Indique la liquidez / caja que se prevé al final del 2ºaño
</t>
        </r>
      </text>
    </comment>
    <comment ref="G254" authorId="1">
      <text>
        <r>
          <rPr>
            <sz val="9"/>
            <color indexed="81"/>
            <rFont val="Tahoma"/>
            <family val="2"/>
          </rPr>
          <t xml:space="preserve">Indique la liquidez / caja que se prevé al final del 3ºaño
</t>
        </r>
      </text>
    </comment>
    <comment ref="E255" authorId="1">
      <text>
        <r>
          <rPr>
            <sz val="9"/>
            <color indexed="81"/>
            <rFont val="Tahoma"/>
            <family val="2"/>
          </rPr>
          <t xml:space="preserve">Indique el flujo de caja medio mensual previsto para el 1ºaño
</t>
        </r>
      </text>
    </comment>
    <comment ref="F255" authorId="1">
      <text>
        <r>
          <rPr>
            <sz val="9"/>
            <color indexed="81"/>
            <rFont val="Tahoma"/>
            <family val="2"/>
          </rPr>
          <t xml:space="preserve">Indique el flujo de caja medio mensual previsto para el 2ºaño
</t>
        </r>
      </text>
    </comment>
    <comment ref="G255" authorId="1">
      <text>
        <r>
          <rPr>
            <sz val="9"/>
            <color indexed="81"/>
            <rFont val="Tahoma"/>
            <family val="2"/>
          </rPr>
          <t xml:space="preserve">Indique el flujo de caja medio mensual previsto para el 3ºaño
</t>
        </r>
      </text>
    </comment>
  </commentList>
</comments>
</file>

<file path=xl/sharedStrings.xml><?xml version="1.0" encoding="utf-8"?>
<sst xmlns="http://schemas.openxmlformats.org/spreadsheetml/2006/main" count="2501" uniqueCount="2276">
  <si>
    <t>Vehículos</t>
  </si>
  <si>
    <t>Importe</t>
  </si>
  <si>
    <t>Patentes y marcas</t>
  </si>
  <si>
    <t>Mobiliario</t>
  </si>
  <si>
    <t>Gastos de constitución</t>
  </si>
  <si>
    <t>Reforma local</t>
  </si>
  <si>
    <t>Maquinaria</t>
  </si>
  <si>
    <t>Instalaciones</t>
  </si>
  <si>
    <t>Otros gastos</t>
  </si>
  <si>
    <t>___</t>
  </si>
  <si>
    <t>DESCRIPCIÓN DEL MERCADO</t>
  </si>
  <si>
    <t>FACTORES QUE AFECTAN AL SECTOR</t>
  </si>
  <si>
    <t>PLAN DE COMUNICACIÓN</t>
  </si>
  <si>
    <t>Código IAE :</t>
  </si>
  <si>
    <t>Estrategia de Precios</t>
  </si>
  <si>
    <t>OPORTUNIDADES</t>
  </si>
  <si>
    <t>AMENAZAS</t>
  </si>
  <si>
    <t>FORTALEZAS</t>
  </si>
  <si>
    <t>DEBILIDADES</t>
  </si>
  <si>
    <t xml:space="preserve">ANÁLISIS INTERNO
</t>
  </si>
  <si>
    <t xml:space="preserve">ANÁLISIS EXTERNO
</t>
  </si>
  <si>
    <t>0111.- Cultivo de cereales (excepto arroz), leguminosas y semillas oleaginosas</t>
  </si>
  <si>
    <t>0112.- Cultivo de arroz</t>
  </si>
  <si>
    <t>0113.- Cultivo de hortalizas, raíces y tubérculos</t>
  </si>
  <si>
    <t>0114.- Cultivo de caña de azúcar</t>
  </si>
  <si>
    <t>0115.- Cultivo de tabaco</t>
  </si>
  <si>
    <t>0116.- Cultivo de plantas para fibras textiles</t>
  </si>
  <si>
    <t>0119.- Otros cultivos no perennes</t>
  </si>
  <si>
    <t>0121.- Cultivo de la vid</t>
  </si>
  <si>
    <t>0122.- Cultivo de frutos tropicales y subtropicales</t>
  </si>
  <si>
    <t>0123.- Cultivo de cítricos</t>
  </si>
  <si>
    <t>0124.- Cultivo de frutos con hueso y pepitas</t>
  </si>
  <si>
    <t>0125.- Cultivo de otros árboles y arbustos frutales y frutos secos</t>
  </si>
  <si>
    <t>0126.- Cultivo de frutos oleaginosos</t>
  </si>
  <si>
    <t>0127.- Cultivo de plantas para bebidas</t>
  </si>
  <si>
    <t>0128.- Cultivo de especias, plantas aromáticas, medicinales y farmacéuticas</t>
  </si>
  <si>
    <t>0129.- Otros cultivos perennes</t>
  </si>
  <si>
    <t>0130.- Propagación de plantas</t>
  </si>
  <si>
    <t>0141.- Explotación de ganado bovino para la producción de leche</t>
  </si>
  <si>
    <t>0142.- Explotación de otro ganado bovino y búfalos</t>
  </si>
  <si>
    <t>0143.- Explotación de caballos y otros equinos</t>
  </si>
  <si>
    <t>0144.- Explotación de camellos y otros camélidos</t>
  </si>
  <si>
    <t>0145.- Explotación de ganado ovino y caprino</t>
  </si>
  <si>
    <t>0146.- Explotación de ganado porcino</t>
  </si>
  <si>
    <t>0147.- Avicultura</t>
  </si>
  <si>
    <t>0149.- Otras explotaciones de ganado</t>
  </si>
  <si>
    <t>0150.- Producción agrícola combinada con la producción ganadera</t>
  </si>
  <si>
    <t>0161.- Actividades de apoyo a la agricultura</t>
  </si>
  <si>
    <t>0162.- Actividades de apoyo a la ganadería</t>
  </si>
  <si>
    <t>0163.- Actividades de preparación posterior a la cosecha</t>
  </si>
  <si>
    <t>0164.- Tratamiento de semillas para reproducción</t>
  </si>
  <si>
    <t>0170.- Caza, captura de animales y servicios relacionados con las mismas</t>
  </si>
  <si>
    <t>0210.- Silvicultura y otras actividades forestales</t>
  </si>
  <si>
    <t>0220.- Explotación de la madera</t>
  </si>
  <si>
    <t>0230.- Recolección de productos silvestres, excepto madera</t>
  </si>
  <si>
    <t>0240.- Servicios de apoyo a la silvicultura</t>
  </si>
  <si>
    <t>0311.- Pesca marina</t>
  </si>
  <si>
    <t>0312.- Pesca en agua dulce</t>
  </si>
  <si>
    <t>0321.- Acuicultura marina</t>
  </si>
  <si>
    <t>0322.- Acuicultura en agua dulce</t>
  </si>
  <si>
    <t>0510.- Extracción de antracita y hulla</t>
  </si>
  <si>
    <t>0520.- Extracción de lignito</t>
  </si>
  <si>
    <t>0610.- Extracción de crudo de petróleo</t>
  </si>
  <si>
    <t>0620.- Extracción de gas natural</t>
  </si>
  <si>
    <t>0710.- Extracción de minerales de hierro</t>
  </si>
  <si>
    <t>0721.- Extracción de minerales de uranio y torio</t>
  </si>
  <si>
    <t>0729.- Extracción de otros minerales metálicos no férreos</t>
  </si>
  <si>
    <t>0811.- Extracción de piedra ornamental y para la construcción, piedra caliza, yeso, creta y pizarra</t>
  </si>
  <si>
    <t>0812.- Extracción de gravas y arenas; extracción de arcilla y caolín</t>
  </si>
  <si>
    <t>0891.- Extracción de minerales para productos químicos y fertilizantes</t>
  </si>
  <si>
    <t>0892.- Extracción de turba</t>
  </si>
  <si>
    <t>0893.- Extracción de sal</t>
  </si>
  <si>
    <t>0899.- Otras industrias extractivas n.c.o.p.</t>
  </si>
  <si>
    <t>0910.- Actividades de apoyo a la extracción de petróleo y gas natural</t>
  </si>
  <si>
    <t>0990.- Actividades de apoyo a otras industrias extractivas</t>
  </si>
  <si>
    <t>1011.- Procesado y conservación de carne</t>
  </si>
  <si>
    <t>1012.- Procesado y conservación de volatería</t>
  </si>
  <si>
    <t>1013.- Elaboración de productos cárnicos y de volatería</t>
  </si>
  <si>
    <t>1021.- Procesado de pescados, crustáceos y moluscos</t>
  </si>
  <si>
    <t>1022.- Fabricación de conservas de pescado</t>
  </si>
  <si>
    <t>1031.- Procesado y conservación de patatas</t>
  </si>
  <si>
    <t>1032.- Elaboración de zumos de frutas y hortalizas</t>
  </si>
  <si>
    <t>1039.- Otro procesado y conservación de frutas y hortalizas</t>
  </si>
  <si>
    <t>1042.- Fabricación de margarina y grasas comestibles similares</t>
  </si>
  <si>
    <t>1043.- Fabricación de aceite de oliva</t>
  </si>
  <si>
    <t>1044.- Fabricación de otros aceites y grasas</t>
  </si>
  <si>
    <t>1052.- Elaboración de helados</t>
  </si>
  <si>
    <t>1053.- Fabricación de quesos</t>
  </si>
  <si>
    <t>1054.- Preparación de leche y otros productos lácteos</t>
  </si>
  <si>
    <t>1061.- Fabricación de productos de molinería</t>
  </si>
  <si>
    <t>1062.- Fabricación de almidones y productos amiláceos</t>
  </si>
  <si>
    <t>1071.- Fabricación de pan y de productos frescos de panadería y pastelería</t>
  </si>
  <si>
    <t>1072.- Fabricación de galletas y productos de panadería y pastelería de larga duración</t>
  </si>
  <si>
    <t>1073.- Fabricación de pastas alimenticias, cuscús y productos similares</t>
  </si>
  <si>
    <t>1081.- Fabricación de azúcar</t>
  </si>
  <si>
    <t>1082.- Fabricación de cacao, chocolate y productos de confitería</t>
  </si>
  <si>
    <t>1083.- Elaboración de café, té e infusiones</t>
  </si>
  <si>
    <t>1084.- Elaboración de especias, salsas y condimentos</t>
  </si>
  <si>
    <t>1085.- Elaboración de platos y comidas preparados</t>
  </si>
  <si>
    <t>1086.- Elaboración de preparados alimenticios homogeneizados y alimentos dietéticos</t>
  </si>
  <si>
    <t>1089.- Elaboración de otros productos alimenticios n.c.o.p.</t>
  </si>
  <si>
    <t>1091.- Fabricación de productos para la alimentación de animales de granja</t>
  </si>
  <si>
    <t>1092.- Fabricación de productos para la alimentación de animales de compañía</t>
  </si>
  <si>
    <t>1101.- Destilación, rectificación y mezcla de bebidas alcohólicas</t>
  </si>
  <si>
    <t>1102.- Elaboración de vinos</t>
  </si>
  <si>
    <t>1103.- Elaboración de sidra y otras bebidas fermentadas a partir de frutas</t>
  </si>
  <si>
    <t>1104.- Elaboración de otras bebidas no destiladas, procedentes de la fermentación</t>
  </si>
  <si>
    <t>1105.- Fabricación de cerveza</t>
  </si>
  <si>
    <t>1106.- Fabricación de malta</t>
  </si>
  <si>
    <t>1107.- Fabricación de bebidas no alcohólicas; producción de aguas minerales y otras aguas embotelladas</t>
  </si>
  <si>
    <t>1200.- Industria del tabaco</t>
  </si>
  <si>
    <t>1310.- Preparación e hilado de fibras textiles</t>
  </si>
  <si>
    <t>1320.- Fabricación de tejidos textiles</t>
  </si>
  <si>
    <t>1330.- Acabado de textiles</t>
  </si>
  <si>
    <t>1391.- Fabricación de tejidos de punto</t>
  </si>
  <si>
    <t>1392.- Fabricación de artículos confeccionados con textiles, excepto prendas de vestir</t>
  </si>
  <si>
    <t>1393.- Fabricación de alfombras y moquetas</t>
  </si>
  <si>
    <t>1394.- Fabricación de cuerdas, cordeles, bramantes y redes</t>
  </si>
  <si>
    <t>1395.- Fabricación de telas no tejidas y artículos confeccionados con ellas, excepto prendas de vestir</t>
  </si>
  <si>
    <t>1396.- Fabricación de otros productos textiles de uso técnico e industrial</t>
  </si>
  <si>
    <t>1399.- Fabricación de otros productos textiles n.c.o.p.</t>
  </si>
  <si>
    <t>1411.- Confección de prendas de vestir de cuero</t>
  </si>
  <si>
    <t>1412.- Confección de ropa de trabajo</t>
  </si>
  <si>
    <t>1413.- Confección de otras prendas de vestir exteriores</t>
  </si>
  <si>
    <t>1414.- Confección de ropa interior</t>
  </si>
  <si>
    <t>1419.- Confección de otras prendas de vestir y accesorios</t>
  </si>
  <si>
    <t>1420.- Fabricación de artículos de peletería</t>
  </si>
  <si>
    <t>1431.- Confección de calcetería</t>
  </si>
  <si>
    <t>1439.- Confección de otras prendas de vestir de punto</t>
  </si>
  <si>
    <t>1511.- Preparación, curtido y acabado del cuero; preparación y teñido de pieles</t>
  </si>
  <si>
    <t>1512.- Fabricación de artículos de marroquinería, viaje y de guarnicionería y talabartería</t>
  </si>
  <si>
    <t>1520.- Fabricación de calzado</t>
  </si>
  <si>
    <t>1610.- Aserrado y cepillado de la madera</t>
  </si>
  <si>
    <t>1621.- Fabricación de chapas y tableros de madera</t>
  </si>
  <si>
    <t>1622.- Fabricación de suelos de madera ensamblados</t>
  </si>
  <si>
    <t>1623.- Fabricación de otras estructuras de madera y piezas de carpintería y ebanistería para la construcción</t>
  </si>
  <si>
    <t>1624.- Fabricación de envases y embalajes de madera</t>
  </si>
  <si>
    <t>1629.- Fabricación de otros productos de madera; artículos de corcho, cestería y espartería</t>
  </si>
  <si>
    <t>1711.- Fabricación de pasta papelera</t>
  </si>
  <si>
    <t>1712.- Fabricación de papel y cartón</t>
  </si>
  <si>
    <t>1721.- Fabricación de papel y cartón ondulados; fabricación de envases y embalajes de papel y cartón</t>
  </si>
  <si>
    <t>1722.- Fabricación de artículos de papel y cartón para uso doméstico, sanitario e higiénico</t>
  </si>
  <si>
    <t>1723.- Fabricación de artículos de papelería</t>
  </si>
  <si>
    <t>1724.- Fabricación de papeles pintados</t>
  </si>
  <si>
    <t>1729.- Fabricación de otros artículos de papel y cartón</t>
  </si>
  <si>
    <t>1811.- Artes gráficas y servicios relacionados con las mismas</t>
  </si>
  <si>
    <t>1812.- Otras actividades de impresión y artes gráficas</t>
  </si>
  <si>
    <t>1813.- Servicios de preimpresión y preparación de soportes</t>
  </si>
  <si>
    <t>1814.- Encuadernación y servicios relacionados con la misma</t>
  </si>
  <si>
    <t>1820.- Reproducción de soportes grabados</t>
  </si>
  <si>
    <t>1910.- Coquerías</t>
  </si>
  <si>
    <t>1920.- Refino de petróleo</t>
  </si>
  <si>
    <t>2011.- Fabricación de gases industriales</t>
  </si>
  <si>
    <t>2012.- Fabricación de colorantes y pigmentos</t>
  </si>
  <si>
    <t>2013.- Fabricación de otros productos básicos de química inorgánica</t>
  </si>
  <si>
    <t>2014.- Fabricación de otros productos básicos de química orgánica</t>
  </si>
  <si>
    <t>2015.- Fabricación de fertilizantes y compuestos nitrogenados</t>
  </si>
  <si>
    <t>2016.- Fabricación de plásticos en formas primarias</t>
  </si>
  <si>
    <t>2017.- Fabricación de caucho sintético en formas primarias</t>
  </si>
  <si>
    <t>2020.- Fabricación de pesticidas y otros productos agroquímicos</t>
  </si>
  <si>
    <t>2030.- Fabricación de pinturas, barnices y revestimientos similares; tintas de imprenta y masillas</t>
  </si>
  <si>
    <t>2041.- Fabricación de jabones, detergentes y otros artículos de limpieza y abrillantamiento</t>
  </si>
  <si>
    <t>2042.- Fabricación de perfumes y cosméticos</t>
  </si>
  <si>
    <t>2051.- Fabricación de explosivos</t>
  </si>
  <si>
    <t>2052.- Fabricación de colas</t>
  </si>
  <si>
    <t>2053.- Fabricación de aceites esenciales</t>
  </si>
  <si>
    <t>2059.- Fabricación de otros productos químicos n.c.o.p.</t>
  </si>
  <si>
    <t>2060.- Fabricación de fibras artificiales y sintéticas</t>
  </si>
  <si>
    <t>2110.- Fabricación de productos farmacéuticos de base</t>
  </si>
  <si>
    <t>2120.- Fabricación de especialidades farmacéuticas</t>
  </si>
  <si>
    <t>2211.- Fabricación de neumáticos y cámaras de caucho; reconstrucción y recauchutado de neumáticos</t>
  </si>
  <si>
    <t>2219.- Fabricación de otros productos de caucho</t>
  </si>
  <si>
    <t>2221.- Fabricación de placas, hojas, tubos y perfiles de plástico</t>
  </si>
  <si>
    <t>2222.- Fabricación de envases y embalajes de plástico</t>
  </si>
  <si>
    <t>2223.- Fabricación de productos de plástico para la construcción</t>
  </si>
  <si>
    <t>2229.- Fabricación de otros productos de plástico</t>
  </si>
  <si>
    <t>2311.- Fabricación de vidrio plano</t>
  </si>
  <si>
    <t>2312.- Manipulado y transformación de vidrio plano</t>
  </si>
  <si>
    <t>2313.- Fabricación de vidrio hueco</t>
  </si>
  <si>
    <t>2314.- Fabricación de fibra de vidrio</t>
  </si>
  <si>
    <t>2319.- Fabricación y manipulado de otro vidrio, incluido el vidrio técnico</t>
  </si>
  <si>
    <t>2320.- Fabricación de productos cerámicos refractarios</t>
  </si>
  <si>
    <t>2331.- Fabricación de azulejos y baldosas de cerámica</t>
  </si>
  <si>
    <t>2332.- Fabricación de ladrillos, tejas y productos de tierras cocidas para la construcción</t>
  </si>
  <si>
    <t>2341.- Fabricación de artículos cerámicos de uso doméstico y ornamental</t>
  </si>
  <si>
    <t>2342.- Fabricación de aparatos sanitarios cerámicos</t>
  </si>
  <si>
    <t>2343.- Fabricación de aisladores y piezas aislantes de material cerámico</t>
  </si>
  <si>
    <t>2344.- Fabricación de otros productos cerámicos de uso técnico</t>
  </si>
  <si>
    <t>2349.- Fabricación de otros productos cerámicos</t>
  </si>
  <si>
    <t>2351.- Fabricación de cemento</t>
  </si>
  <si>
    <t>2352.- Fabricación de cal y yeso</t>
  </si>
  <si>
    <t>2361.- Fabricación de elementos de hormigón para la construcción</t>
  </si>
  <si>
    <t>2362.- Fabricación de elementos de yeso para la construcción</t>
  </si>
  <si>
    <t>2363.- Fabricación de hormigón fresco</t>
  </si>
  <si>
    <t>2364.- Fabricación de mortero</t>
  </si>
  <si>
    <t>2365.- Fabricación de fibrocemento</t>
  </si>
  <si>
    <t>2369.- Fabricación de otros productos de hormigón, yeso y cemento</t>
  </si>
  <si>
    <t>2370.- Corte, tallado y acabado de la piedra</t>
  </si>
  <si>
    <t>2391.- Fabricación de productos abrasivos</t>
  </si>
  <si>
    <t>2399.- Fabricación de otros productos minerales no metálicos n.c.o.p.</t>
  </si>
  <si>
    <t>2410.- Fabricación de productos básicos de hierro, acero y ferroaleaciones</t>
  </si>
  <si>
    <t>2420.- Fabricación de tubos, tuberías, perfiles huecos y sus accesorios, de acero</t>
  </si>
  <si>
    <t>2431.- Estirado en frío</t>
  </si>
  <si>
    <t>2432.- Laminación en frío</t>
  </si>
  <si>
    <t>2433.- Producción de perfiles en frío por conformación con plegado</t>
  </si>
  <si>
    <t>2434.- Trefilado en frío</t>
  </si>
  <si>
    <t>2441.- Producción de metales preciosos</t>
  </si>
  <si>
    <t>2442.- Producción de aluminio</t>
  </si>
  <si>
    <t>2443.- Producción de plomo, zinc y estaño</t>
  </si>
  <si>
    <t>2444.- Producción de cobre</t>
  </si>
  <si>
    <t>2445.- Producción de otros metales no férreos</t>
  </si>
  <si>
    <t>2446.- Procesamiento de combustibles nucleares</t>
  </si>
  <si>
    <t>2451.- Fundición de hierro</t>
  </si>
  <si>
    <t>2452.- Fundición de acero</t>
  </si>
  <si>
    <t>2453.- Fundición de metales ligeros</t>
  </si>
  <si>
    <t>2454.- Fundición de otros metales no férreos</t>
  </si>
  <si>
    <t>2511.- Fabricación de estructuras metálicas y sus componentes</t>
  </si>
  <si>
    <t>2512.- Fabricación de carpintería metálica</t>
  </si>
  <si>
    <t>2521.- Fabricación de radiadores y calderas para calefacción central</t>
  </si>
  <si>
    <t>2529.- Fabricación de otras cisternas, grandes depósitos y contenedores de metal</t>
  </si>
  <si>
    <t>2530.- Fabricación de generadores de vapor, excepto calderas de calefacción central</t>
  </si>
  <si>
    <t>2540.- Fabricación de armas y municiones</t>
  </si>
  <si>
    <t>2550.- Forja, estampación y embutición de metales; metalurgia de polvos</t>
  </si>
  <si>
    <t>2561.- Tratamiento y revestimiento de metales</t>
  </si>
  <si>
    <t>2562.- Ingeniería mecánica por cuenta de terceros</t>
  </si>
  <si>
    <t>2571.- Fabricación de artículos de cuchillería y cubertería</t>
  </si>
  <si>
    <t>2572.- Fabricación de cerraduras y herrajes</t>
  </si>
  <si>
    <t>2573.- Fabricación de herramientas</t>
  </si>
  <si>
    <t>2591.- Fabricación de bidones y toneles de hierro o acero</t>
  </si>
  <si>
    <t>2592.- Fabricación de envases y embalajes metálicos ligeros</t>
  </si>
  <si>
    <t>2593.- Fabricación de productos de alambre, cadenas y muelles</t>
  </si>
  <si>
    <t>2594.- Fabricación de pernos y productos de tornillería</t>
  </si>
  <si>
    <t>2599.- Fabricación de otros productos metálicos n.c.o.p.</t>
  </si>
  <si>
    <t>2611.- Fabricación de componentes electrónicos</t>
  </si>
  <si>
    <t>2612.- Fabricación de circuitos impresos ensamblados</t>
  </si>
  <si>
    <t>2620.- Fabricación de ordenadores y equipos periféricos</t>
  </si>
  <si>
    <t>2630.- Fabricación de equipos de telecomunicaciones</t>
  </si>
  <si>
    <t>2640.- Fabricación de productos electrónicos de consumo</t>
  </si>
  <si>
    <t>2651.- Fabricación de instrumentos y aparatos de medida, verificación y navegación</t>
  </si>
  <si>
    <t>2652.- Fabricación de relojes</t>
  </si>
  <si>
    <t>2660.- Fabricación de equipos de radiación, electromédicos y electroterapéuticos</t>
  </si>
  <si>
    <t>2670.- Fabricación de instrumentos de óptica y equipo fotográfico</t>
  </si>
  <si>
    <t>2680.- Fabricación de soportes magnéticos y ópticos</t>
  </si>
  <si>
    <t>2711.- Fabricación de motores, generadores y transformadores eléctricos</t>
  </si>
  <si>
    <t>2712.- Fabricación de aparatos de distribución y control eléctrico</t>
  </si>
  <si>
    <t>2720.- Fabricación de pilas y acumuladores eléctricos</t>
  </si>
  <si>
    <t>2731.- Fabricación de cables de fibra óptica</t>
  </si>
  <si>
    <t>2732.- Fabricación de otros hilos y cables electrónicos y eléctricos</t>
  </si>
  <si>
    <t>2733.- Fabricación de dispositivos de cableado</t>
  </si>
  <si>
    <t>2740.- Fabricación de lámparas y aparatos eléctricos de iluminación</t>
  </si>
  <si>
    <t>2751.- Fabricación de electrodomésticos</t>
  </si>
  <si>
    <t>2752.- Fabricación de aparatos domésticos no eléctricos</t>
  </si>
  <si>
    <t>2790.- Fabricación de otro material y equipo eléctrico</t>
  </si>
  <si>
    <t>2811.- Fabricación de motores y turbinas, excepto los destinados a aeronaves, vehículos automóviles y ciclomotores</t>
  </si>
  <si>
    <t>2812.- Fabricación de equipos de transmisión hidráulica y neumática</t>
  </si>
  <si>
    <t>2813.- Fabricación de otras bombas y compresores</t>
  </si>
  <si>
    <t>2814.- Fabricación de otra grifería y válvulas</t>
  </si>
  <si>
    <t>2815.- Fabricación de cojinetes, engranajes y órganos mecánicos de transmisión</t>
  </si>
  <si>
    <t>2821.- Fabricación de hornos y quemadores</t>
  </si>
  <si>
    <t>2822.- Fabricación de maquinaria de elevación y manipulación</t>
  </si>
  <si>
    <t>2823.- Fabricación de máquinas y equipos de oficina, excepto equipos informáticos</t>
  </si>
  <si>
    <t>2824.- Fabricación de herramientas eléctricas manuales</t>
  </si>
  <si>
    <t>2825.- Fabricación de maquinaria de ventilación y refrigeración no doméstica</t>
  </si>
  <si>
    <t>2829.- Fabricación de otra maquinaria de uso general n.c.o.p.</t>
  </si>
  <si>
    <t>2830.- Fabricación de maquinaria agraria y forestal</t>
  </si>
  <si>
    <t>2841.- Fabricación de máquinas herramienta para trabajar el metal</t>
  </si>
  <si>
    <t>2849.- Fabricación de otras máquinas herramienta</t>
  </si>
  <si>
    <t>2891.- Fabricación de maquinaria para la industria metalúrgica</t>
  </si>
  <si>
    <t>2892.- Fabricación de maquinaria para las industrias extractivas y de la construcción</t>
  </si>
  <si>
    <t>2893.- Fabricación de maquinaria para la industria de la alimentación, bebidas y tabaco</t>
  </si>
  <si>
    <t>2894.- Fabricación de maquinaria para las industrias textil, de la confección y del cuero</t>
  </si>
  <si>
    <t>2895.- Fabricación de maquinaria para la industria del papel y del cartón</t>
  </si>
  <si>
    <t>2896.- Fabricación de maquinaria para la industria del plástico y el caucho</t>
  </si>
  <si>
    <t>2899.- Fabricación de otra maquinaria para usos específicos n.c.o.p.</t>
  </si>
  <si>
    <t>2910.- Fabricación de vehículos de motor</t>
  </si>
  <si>
    <t>2920.- Fabricación de carrocerías para vehículos de motor; fabricación de remolques y semirremolques</t>
  </si>
  <si>
    <t>2931.- Fabricación de equipos eléctricos y electrónicos para vehículos de motor</t>
  </si>
  <si>
    <t>2932.- Fabricación de otros componentes, piezas y accesorios para vehículos de motor</t>
  </si>
  <si>
    <t>3011.- Construcción de barcos y estructuras flotantes</t>
  </si>
  <si>
    <t>3012.- Construcción de embarcaciones de recreo y deporte</t>
  </si>
  <si>
    <t>3020.- Fabricación de locomotoras y material ferroviario</t>
  </si>
  <si>
    <t>3030.- Construcción aeronáutica y espacial y su maquinaria</t>
  </si>
  <si>
    <t>3040.- Fabricación de vehículos militares de combate</t>
  </si>
  <si>
    <t>3091.- Fabricación de motocicletas</t>
  </si>
  <si>
    <t>3092.- Fabricación de bicicletas y de vehículos para personas con discapacidad</t>
  </si>
  <si>
    <t>3099.- Fabricación de otro material de transporte n.c.o.p.</t>
  </si>
  <si>
    <t>3101.- Fabricación de muebles de oficina y de establecimientos comerciales</t>
  </si>
  <si>
    <t>3102.- Fabricación de muebles de cocina</t>
  </si>
  <si>
    <t>3103.- Fabricación de colchones</t>
  </si>
  <si>
    <t>3109.- Fabricación de otros muebles</t>
  </si>
  <si>
    <t>3211.- Fabricación de monedas</t>
  </si>
  <si>
    <t>3212.- Fabricación de artículos de joyería y artículos similares</t>
  </si>
  <si>
    <t>3213.- Fabricación de artículos de bisutería y artículos similares</t>
  </si>
  <si>
    <t>3220.- Fabricación de instrumentos musicales</t>
  </si>
  <si>
    <t>3230.- Fabricación de artículos de deporte</t>
  </si>
  <si>
    <t>3240.- Fabricación de juegos y juguetes</t>
  </si>
  <si>
    <t>3250.- Fabricación de instrumentos y suministros médicos y odontológicos</t>
  </si>
  <si>
    <t>3291.- Fabricación de escobas, brochas y cepillos</t>
  </si>
  <si>
    <t>3299.- Otras industrias manufactureras n.c.o.p.</t>
  </si>
  <si>
    <t>3311.- Reparación de productos metálicos</t>
  </si>
  <si>
    <t>3312.- Reparación de maquinaria</t>
  </si>
  <si>
    <t>3313.- Reparación de equipos electrónicos y ópticos</t>
  </si>
  <si>
    <t>3314.- Reparación de equipos eléctricos</t>
  </si>
  <si>
    <t>3315.- Reparación y mantenimiento naval</t>
  </si>
  <si>
    <t>3316.- Reparación y mantenimiento aeronáutico y espacial</t>
  </si>
  <si>
    <t>3317.- Reparación y mantenimiento de otro material de transporte</t>
  </si>
  <si>
    <t>3319.- Reparación de otros equipos</t>
  </si>
  <si>
    <t>3320.- Instalación de máquinas y equipos industriales</t>
  </si>
  <si>
    <t>3512.- Transporte de energía eléctrica</t>
  </si>
  <si>
    <t>3513.- Distribución de energía eléctrica</t>
  </si>
  <si>
    <t>3514.- Comercio de energía eléctrica</t>
  </si>
  <si>
    <t>3515.- Producción de energía hidroeléctrica</t>
  </si>
  <si>
    <t>3516.- Producción de energía eléctrica de origen térmico convencional</t>
  </si>
  <si>
    <t>3517.- Producción de energía eléctrica de origen nuclear</t>
  </si>
  <si>
    <t>3518.- Producción de energía eléctrica de origen eólico</t>
  </si>
  <si>
    <t>3519.- Producción de energía eléctrica de otros tipos</t>
  </si>
  <si>
    <t>3521.- Producción de gas</t>
  </si>
  <si>
    <t>3522.- Distribución por tubería de combustibles gaseosos</t>
  </si>
  <si>
    <t>3523.- Comercio de gas por tubería</t>
  </si>
  <si>
    <t>3530.- Suministro de vapor y aire acondicionado</t>
  </si>
  <si>
    <t>3600.- Captación, depuración y distribución de agua</t>
  </si>
  <si>
    <t>3700.- Recogida y tratamiento de aguas residuales</t>
  </si>
  <si>
    <t>3811.- Recogida de residuos no peligrosos</t>
  </si>
  <si>
    <t>3812.- Recogida de residuos peligrosos</t>
  </si>
  <si>
    <t>3821.- Tratamiento y eliminación de residuos no peligrosos</t>
  </si>
  <si>
    <t>3822.- Tratamiento y eliminación de residuos peligrosos</t>
  </si>
  <si>
    <t>3831.- Separación y clasificación de materiales</t>
  </si>
  <si>
    <t>3832.- Valorización de materiales ya clasificados</t>
  </si>
  <si>
    <t>3900.- Actividades de descontaminación y otros servicios de gestión de residuos</t>
  </si>
  <si>
    <t>4110.- Promoción inmobiliaria</t>
  </si>
  <si>
    <t>4121.- Construcción de edificios residenciales</t>
  </si>
  <si>
    <t>4122.- Construcción de edificios no residenciales</t>
  </si>
  <si>
    <t>4211.- Construcción de carreteras y autopistas</t>
  </si>
  <si>
    <t>4212.- Construcción de vías férreas de superficie y subterráneas</t>
  </si>
  <si>
    <t>4213.- Construcción de puentes y túneles</t>
  </si>
  <si>
    <t>4221.- Construcción de redes para fluidos</t>
  </si>
  <si>
    <t>4222.- Construcción de redes eléctricas y de telecomunicaciones</t>
  </si>
  <si>
    <t>4291.- Obras hidráulicas</t>
  </si>
  <si>
    <t>4299.- Construcción de otros proyectos de ingeniería civil n.c.o.p.</t>
  </si>
  <si>
    <t>4311.- Demolición</t>
  </si>
  <si>
    <t>4312.- Preparación de terrenos</t>
  </si>
  <si>
    <t>4313.- Perforaciones y sondeos</t>
  </si>
  <si>
    <t>4321.- Instalaciones eléctricas</t>
  </si>
  <si>
    <t>4322.- Fontanería, instalaciones de sistemas de calefacción y aire acondicionado</t>
  </si>
  <si>
    <t>4329.- Otras instalaciones en obras de construcción</t>
  </si>
  <si>
    <t>4331.- Revocamiento</t>
  </si>
  <si>
    <t>4332.- Instalación de carpintería</t>
  </si>
  <si>
    <t>4333.- Revestimiento de suelos y paredes</t>
  </si>
  <si>
    <t>4334.- Pintura y acristalamiento</t>
  </si>
  <si>
    <t>4339.- Otro acabado de edificios</t>
  </si>
  <si>
    <t>4391.- Construcción de cubiertas</t>
  </si>
  <si>
    <t>4399.- Otras actividades de construcción especializada n.c.o.p.</t>
  </si>
  <si>
    <t>4511.- Venta de automóviles y vehículos de motor ligeros</t>
  </si>
  <si>
    <t>4519.- Venta de otros vehículos de motor</t>
  </si>
  <si>
    <t>4520.- Mantenimiento y reparación de vehículos de motor</t>
  </si>
  <si>
    <t>4531.- Comercio al por mayor de repuestos y accesorios de vehículos de motor</t>
  </si>
  <si>
    <t>4532.- Comercio al por menor de repuestos y accesorios de vehículos de motor</t>
  </si>
  <si>
    <t>4540.- Venta, mantenimiento y reparación de motocicletas y de sus repuestos y accesorios</t>
  </si>
  <si>
    <t>4611.- Intermediarios del comercio de materias primas agrarias, animales vivos, materias primas textiles y productos semielaborados</t>
  </si>
  <si>
    <t>4612.- Intermediarios del comercio de combustibles, minerales, metales y productos químicos industriales</t>
  </si>
  <si>
    <t>4613.- Intermediarios del comercio de la madera y materiales de construcción</t>
  </si>
  <si>
    <t>4614.- Intermediarios del comercio de maquinaria, equipo industrial, embarcaciones y aeronaves</t>
  </si>
  <si>
    <t>4615.- Intermediarios del comercio de muebles, artículos para el hogar y ferretería</t>
  </si>
  <si>
    <t>4616.- Intermediarios del comercio de textiles, prendas de vestir, peletería, calzado y artículos de cuero</t>
  </si>
  <si>
    <t>4617.- Intermediarios del comercio de productos alimenticios, bebidas y tabaco</t>
  </si>
  <si>
    <t>4618.- Intermediarios del comercio especializados en la venta de otros productos específicos</t>
  </si>
  <si>
    <t>4619.- Intermediarios del comercio de productos diversos</t>
  </si>
  <si>
    <t>4621.- Comercio al por mayor de cereales, tabaco en rama, simientes y alimentos para animales</t>
  </si>
  <si>
    <t>4622.- Comercio al por mayor de flores y plantas</t>
  </si>
  <si>
    <t>4623.- Comercio al por mayor de animales vivos</t>
  </si>
  <si>
    <t>4624.- Comercio al por mayor de cueros y pieles</t>
  </si>
  <si>
    <t>4631.- Comercio al por mayor de frutas y hortalizas</t>
  </si>
  <si>
    <t>4632.- Comercio al por mayor de carne y productos cárnicos</t>
  </si>
  <si>
    <t>4633.- Comercio al por mayor de productos lácteos, huevos, aceites y grasas comestibles</t>
  </si>
  <si>
    <t>4634.- Comercio al por mayor de bebidas</t>
  </si>
  <si>
    <t>4635.- Comercio al por mayor de productos del tabaco</t>
  </si>
  <si>
    <t>4636.- Comercio al por mayor de azúcar, chocolate y confitería</t>
  </si>
  <si>
    <t>4637.- Comercio al por mayor de café, té, cacao y especias</t>
  </si>
  <si>
    <t>4638.- Comercio al por mayor de pescados y mariscos y otros productos alimenticios</t>
  </si>
  <si>
    <t>4639.- Comercio al por mayor, no especializado, de productos alimenticios, bebidas y tabaco</t>
  </si>
  <si>
    <t>4641.- Comercio al por mayor de textiles</t>
  </si>
  <si>
    <t>4642.- Comercio al por mayor de prendas de vestir y calzado</t>
  </si>
  <si>
    <t>4643.- Comercio al por mayor de aparatos electrodomésticos</t>
  </si>
  <si>
    <t>4644.- Comercio al por mayor de porcelana, cristalería y artículos de limpieza</t>
  </si>
  <si>
    <t>4645.- Comercio al por mayor de productos perfumería y cosmética</t>
  </si>
  <si>
    <t>4646.- Comercio al por mayor de productos farmacéuticos</t>
  </si>
  <si>
    <t>4647.- Comercio al por mayor de muebles, alfombras y aparatos de iluminación</t>
  </si>
  <si>
    <t>4648.- Comercio al por mayor de artículos de relojería y joyería</t>
  </si>
  <si>
    <t>4649.- Comercio al por mayor de otros artículos de uso doméstico</t>
  </si>
  <si>
    <t>4651.- Comercio al por mayor de ordenadores, equipos periféricos y programas informáticos</t>
  </si>
  <si>
    <t>4652.- Comercio al por mayor de equipos electrónicos y de telecomunicaciones y sus componentes</t>
  </si>
  <si>
    <t>4661.- Comercio al por mayor de maquinaria, equipos y suministros agrícolas</t>
  </si>
  <si>
    <t>4662.- Comercio al por mayor de máquinas herramienta</t>
  </si>
  <si>
    <t>4663.- Comercio al por mayor de maquinaria para la minería, la construcción y la ingeniería civil</t>
  </si>
  <si>
    <t>4664.- Comercio al por mayor de maquinaria para la industria textil y de máquinas de coser y tricotar</t>
  </si>
  <si>
    <t>4665.- Comercio al por mayor de muebles de oficina</t>
  </si>
  <si>
    <t>4666.- Comercio al por mayor de otra maquinaria y equipo de oficina</t>
  </si>
  <si>
    <t>4669.- Comercio al por mayor de otra maquinaria y equipo</t>
  </si>
  <si>
    <t>4671.- Comercio al por mayor de combustibles sólidos, líquidos y gaseosos, y productos similares</t>
  </si>
  <si>
    <t>4672.- Comercio al por mayor de metales y minerales metálicos</t>
  </si>
  <si>
    <t>4673.- Comercio al por mayor de madera, materiales de construcción y aparatos sanitarios</t>
  </si>
  <si>
    <t>4674.- Comercio al por mayor de ferretería, fontanería y calefacción</t>
  </si>
  <si>
    <t>4675.- Comercio al por mayor de productos químicos</t>
  </si>
  <si>
    <t>4676.- Comercio al por mayor de otros productos semielaborados</t>
  </si>
  <si>
    <t>4677.- Comercio al por mayor de chatarra y productos de desecho</t>
  </si>
  <si>
    <t>4690.- Comercio al por mayor no especializado</t>
  </si>
  <si>
    <t>4711.- Comercio al por menor en establecimientos no especializados, con predominio en productos alimenticios, bebidas y tabaco</t>
  </si>
  <si>
    <t>4719.- Otro comercio al por menor en establecimientos no especializados</t>
  </si>
  <si>
    <t>4721.- Comercio al por menor de frutas y hortalizas en establecimientos especializados</t>
  </si>
  <si>
    <t>4722.- Comercio al por menor de carne y productos cárnicos en establecimientos especializados</t>
  </si>
  <si>
    <t>4723.- Comercio al por menor de pescados y mariscos en establecimientos especializados</t>
  </si>
  <si>
    <t>4724.- Comercio al por menor de pan y productos de panadería, confitería y pastelería en establecimientos especializados</t>
  </si>
  <si>
    <t>4725.- Comercio al por menor de bebidas en establecimientos especializados</t>
  </si>
  <si>
    <t>4726.- Comercio al por menor de productos de tabaco en establecimientos especializados</t>
  </si>
  <si>
    <t>4729.- Otro comercio al por menor de productos alimenticios en establecimientos especializados</t>
  </si>
  <si>
    <t>4730.- Comercio al por menor de combustible para la automoción en establecimientos especializados</t>
  </si>
  <si>
    <t>4741.- Comercio al por menor de ordenadores, equipos periféricos y programas informáticos en establecimientos especializados</t>
  </si>
  <si>
    <t>4742.- Comercio al por menor de equipos de telecomunicaciones en establecimientos especializados</t>
  </si>
  <si>
    <t>4743.- Comercio al por menor de equipos de audio y vídeo en establecimientos especializados</t>
  </si>
  <si>
    <t>4751.- Comercio al por menor de textiles en establecimientos especializados</t>
  </si>
  <si>
    <t>4752.- Comercio al por menor de ferretería, pintura y vidrio en establecimientos especializados</t>
  </si>
  <si>
    <t>4753.- Comercio al por menor de alfombras, moquetas y revestimientos de paredes y suelos en establecimientos especializados</t>
  </si>
  <si>
    <t>4754.- Comercio al por menor de aparatos electrodomésticos en establecimientos especializados</t>
  </si>
  <si>
    <t>4759.- Comercio al por menor de muebles, aparatos de iluminación y otros artículos de uso doméstico en establecimientos especializados</t>
  </si>
  <si>
    <t>4761.- Comercio al por menor de libros en establecimientos especializados</t>
  </si>
  <si>
    <t>4762.- Comercio al por menor de periódicos y artículos de papelería en establecimientos especializados</t>
  </si>
  <si>
    <t>4763.- Comercio al por menor de grabaciones de música y vídeo en establecimientos especializados</t>
  </si>
  <si>
    <t>4764.- Comercio al por menor de artículos deportivos en establecimientos especializados</t>
  </si>
  <si>
    <t>4765.- Comercio al por menor de juegos y juguetes en establecimientos especializados</t>
  </si>
  <si>
    <t>4771.- Comercio al por menor de prendas de vestir en establecimientos especializados</t>
  </si>
  <si>
    <t>4772.- Comercio al por menor de calzado y artículos de cuero en establecimientos especializados</t>
  </si>
  <si>
    <t>4773.- Comercio al por menor de productos farmacéuticos en establecimientos especializados</t>
  </si>
  <si>
    <t>4774.- Comercio al por menor de artículos médicos y ortopédicos en establecimientos especializados</t>
  </si>
  <si>
    <t>4775.- Comercio al por menor de productos cosméticos e higiénicos en establecimientos especializados</t>
  </si>
  <si>
    <t>4776.- Comercio al por menor de flores, plantas, semillas, fertilizantes, animales de compañía y alimentos para los mismos en establecimientos especializados</t>
  </si>
  <si>
    <t>4777.- Comercio al por menor de artículos de relojería y joyería en establecimientos especializados</t>
  </si>
  <si>
    <t>4778.- Otro comercio al por menor de artículos nuevos en establecimientos especializados</t>
  </si>
  <si>
    <t>4779.- Comercio al por menor de artículos de segunda mano en establecimientos</t>
  </si>
  <si>
    <t>4781.- Comercio al por menor de productos alimenticios, bebidas y tabaco en puestos de venta y en mercadillos</t>
  </si>
  <si>
    <t>4782.- Comercio al por menor de productos textiles, prendas de vestir y calzado en puestos de venta y en mercadillos</t>
  </si>
  <si>
    <t>4789.- Comercio al por menor de otros productos en puestos de venta y en mercadillos</t>
  </si>
  <si>
    <t>4791.- Comercio al por menor por correspondencia o Internet</t>
  </si>
  <si>
    <t>4799.- Otro comercio al por menor no realizado ni en establecimientos, ni en puestos de venta ni en mercadillos</t>
  </si>
  <si>
    <t>4910.- Transporte interurbano de pasajeros por ferrocarril</t>
  </si>
  <si>
    <t>4920.- Transporte de mercancías por ferrocarril</t>
  </si>
  <si>
    <t>4931.- Transporte terrestre urbano y suburbano de pasajeros</t>
  </si>
  <si>
    <t>4932.- Transporte por taxi</t>
  </si>
  <si>
    <t>4939.- tipos de transporte terrestre de pasajeros n.c.o.p.</t>
  </si>
  <si>
    <t>4941.- Transporte de mercancías por carretera</t>
  </si>
  <si>
    <t>4942.- Servicios de mudanza</t>
  </si>
  <si>
    <t>4950.- Transporte por tubería</t>
  </si>
  <si>
    <t>5010.- Transporte marítimo de pasajeros</t>
  </si>
  <si>
    <t>5020.- Transporte marítimo de mercancías</t>
  </si>
  <si>
    <t>5030.- Transporte de pasajeros por vías navegables interiores</t>
  </si>
  <si>
    <t>5040.- Transporte de mercancías por vías navegables interiores</t>
  </si>
  <si>
    <t>5110.- Transporte aéreo de pasajeros</t>
  </si>
  <si>
    <t>5121.- Transporte aéreo de mercancías</t>
  </si>
  <si>
    <t>5122.- Transporte espacial</t>
  </si>
  <si>
    <t>5210.- Depósito y almacenamiento</t>
  </si>
  <si>
    <t>5221.- Actividades anexas al transporte terrestre</t>
  </si>
  <si>
    <t>5222.- Actividades anexas al transporte marítimo y por vías navegables interiores</t>
  </si>
  <si>
    <t>5223.- Actividades anexas al transporte aéreo</t>
  </si>
  <si>
    <t>5224.- Manipulación de mercancías</t>
  </si>
  <si>
    <t>5229.- Otras actividades anexas al transporte</t>
  </si>
  <si>
    <t>5310.- Actividades postales sometidas a la obligación del servicio universal</t>
  </si>
  <si>
    <t>5320.- Otras actividades postales y de correos</t>
  </si>
  <si>
    <t>5510.- Hoteles y alojamientos similares</t>
  </si>
  <si>
    <t>5520.- Alojamientos turísticos y otros alojamientos de corta estancia</t>
  </si>
  <si>
    <t>5530.- Campings y aparcamientos para caravanas</t>
  </si>
  <si>
    <t>5590.- Otros alojamientos</t>
  </si>
  <si>
    <t>5610.- Restaurantes y puestos de comidas</t>
  </si>
  <si>
    <t>5621.- Provisión de comidas preparadas para eventos</t>
  </si>
  <si>
    <t>5629.- Otros servicios de comidas</t>
  </si>
  <si>
    <t>5630.- Establecimientos de bebidas</t>
  </si>
  <si>
    <t>5811.- Edición de libros</t>
  </si>
  <si>
    <t>5812.- Edición de directorios y guías de direcciones postales</t>
  </si>
  <si>
    <t>5813.- Edición de periódicos</t>
  </si>
  <si>
    <t>5814.- Edición de revistas</t>
  </si>
  <si>
    <t>5819.- Otras actividades editoriales</t>
  </si>
  <si>
    <t>5821.- Edición de videojuegos</t>
  </si>
  <si>
    <t>5829.- Edición de otros programas informáticos</t>
  </si>
  <si>
    <t>5912.- Actividades de postproducción cinematográfica, de vídeo y de programas de televisión</t>
  </si>
  <si>
    <t>5914.- Actividades de exhibición cinematográfica</t>
  </si>
  <si>
    <t>5915.- Actividades de producción cinematográfica y de vídeo</t>
  </si>
  <si>
    <t>5916.- Actividades de producciones de programas de televisión</t>
  </si>
  <si>
    <t>5917.- Actividades de distribución cinematográfica y de vídeo</t>
  </si>
  <si>
    <t>5918.- Actividades de distribución de programas de televisión</t>
  </si>
  <si>
    <t>5920.- Actividades de grabación de sonido y edición musical</t>
  </si>
  <si>
    <t>6010.- Actividades de radiodifusión</t>
  </si>
  <si>
    <t>6020.- Actividades de programación y emisión de televisión</t>
  </si>
  <si>
    <t>6110.- Telecomunicaciones por cable</t>
  </si>
  <si>
    <t>6120.- Telecomunicaciones inalámbricas</t>
  </si>
  <si>
    <t>6130.- Telecomunicaciones por satélite</t>
  </si>
  <si>
    <t>6190.- Otras actividades de telecomunicaciones</t>
  </si>
  <si>
    <t>6201.- Actividades de programación informática</t>
  </si>
  <si>
    <t>6202.- Actividades de consultoría informática</t>
  </si>
  <si>
    <t>6203.- Gestión de recursos informáticos</t>
  </si>
  <si>
    <t>6209.- Otros servicios relacionados con las tecnologías de la información y la informática</t>
  </si>
  <si>
    <t>6311.- Proceso de datos, hosting y actividades relacionadas</t>
  </si>
  <si>
    <t>6312.- Portales web</t>
  </si>
  <si>
    <t>6391.- Actividades de las agencias de noticias</t>
  </si>
  <si>
    <t>6399.- Otros servicios de información n.c.o.p.</t>
  </si>
  <si>
    <t>6411.- Banco central</t>
  </si>
  <si>
    <t>6419.- Otra intermediación monetaria</t>
  </si>
  <si>
    <t>6420.- Actividades de las sociedades holding</t>
  </si>
  <si>
    <t>6430.- Inversión colectiva, fondos y entidades financieras similares</t>
  </si>
  <si>
    <t>6491.- Arrendamiento financiero</t>
  </si>
  <si>
    <t>6492.- Otras actividades crediticias</t>
  </si>
  <si>
    <t>6499.- Otros servicios financieros, excepto seguros y fondos de pensiones n.c.o.p.</t>
  </si>
  <si>
    <t>6511.- Seguros de vida</t>
  </si>
  <si>
    <t>6512.- Seguros distintos de los seguros de vida</t>
  </si>
  <si>
    <t>6520.- Reaseguros</t>
  </si>
  <si>
    <t>6530.- Fondos de pensiones</t>
  </si>
  <si>
    <t>6611.- Administración de mercados financieros</t>
  </si>
  <si>
    <t>6612.- Actividades de intermediación en operaciones con valores y otros activos</t>
  </si>
  <si>
    <t>6619.- Otras actividades auxiliares a los servicios financieros, excepto seguros y fondos de pensiones</t>
  </si>
  <si>
    <t>6621.- Evaluación de riesgos y daños</t>
  </si>
  <si>
    <t>6622.- Actividades de agentes y corredores de seguros</t>
  </si>
  <si>
    <t>6629.- Otras actividades auxiliares a seguros y fondos de pensiones</t>
  </si>
  <si>
    <t>6630.- Actividades de gestión de fondos</t>
  </si>
  <si>
    <t>6810.- Compraventa de bienes inmobiliarios por cuenta propia</t>
  </si>
  <si>
    <t>6820.- Alquiler de bienes inmobiliarios por cuenta propia</t>
  </si>
  <si>
    <t>6831.- Agentes de la propiedad inmobiliaria</t>
  </si>
  <si>
    <t>6832.- Gestión y administración de la propiedad inmobiliaria</t>
  </si>
  <si>
    <t>6910.- Actividades jurídicas</t>
  </si>
  <si>
    <t>6920.- Actividades de contabilidad, teneduría de libros, auditoría y asesoría fiscal</t>
  </si>
  <si>
    <t>7010.- Actividades de las sedes centrales</t>
  </si>
  <si>
    <t>7021.- Relaciones públicas y comunicación</t>
  </si>
  <si>
    <t>7022.- Otras actividades de consultoría de gestión empresarial</t>
  </si>
  <si>
    <t>7111.- Servicios técnicos de arquitectura</t>
  </si>
  <si>
    <t>7112.- Servicios técnicos de ingeniería y otras actividades relacionadas con el asesoramiento técnico</t>
  </si>
  <si>
    <t>7120.- Ensayos y análisis técnicos</t>
  </si>
  <si>
    <t>7211.- Investigación y desarrollo experimental en biotecnología</t>
  </si>
  <si>
    <t>7219.- Otra investigación y desarrollo experimental en ciencias naturales y técnicas</t>
  </si>
  <si>
    <t>7220.- Investigación y desarrollo experimental en ciencias sociales y humanidades</t>
  </si>
  <si>
    <t>7311.- Agencias de publicidad</t>
  </si>
  <si>
    <t>7312.- Servicios de representación de medios de comunicación</t>
  </si>
  <si>
    <t>7320.- Estudio de mercado y realización de encuestas de opinión pública</t>
  </si>
  <si>
    <t>7410.- Actividades de diseño especializado</t>
  </si>
  <si>
    <t>7420.- Actividades de fotografía</t>
  </si>
  <si>
    <t>7430.- Actividades de traducción e interpretación</t>
  </si>
  <si>
    <t>7490.- Otras actividades profesionales, científicas y técnicas n.c.o.p.</t>
  </si>
  <si>
    <t>7500.- Actividades veterinarias</t>
  </si>
  <si>
    <t>7711.- Alquiler de automóviles y vehículos de motor ligeros</t>
  </si>
  <si>
    <t>7712.- Alquiler de camiones</t>
  </si>
  <si>
    <t>7721.- Alquiler de artículos de ocio y deportivos</t>
  </si>
  <si>
    <t>7722.- Alquiler de cintas de vídeo y discos</t>
  </si>
  <si>
    <t>7729.- Alquiler de otros efectos personales y artículos de uso doméstico</t>
  </si>
  <si>
    <t>7731.- Alquiler de maquinaria y equipo de uso agrícola</t>
  </si>
  <si>
    <t>7732.- Alquiler de maquinaria y equipo para la construcción e ingeniería civil</t>
  </si>
  <si>
    <t>7733.- Alquiler de maquinaria y equipo de oficina, incluidos ordenadores</t>
  </si>
  <si>
    <t>7734.- Alquiler de medios de navegación</t>
  </si>
  <si>
    <t>7735.- Alquiler de medios de transporte aéreo</t>
  </si>
  <si>
    <t>7739.- Alquiler de otra maquinaria, equipos y bienes tangibles n.c.o.p.</t>
  </si>
  <si>
    <t>7740.- Arrendamiento de la propiedad intelectual y productos similares, excepto trabajos protegidos por los derechos de autor</t>
  </si>
  <si>
    <t>7810.- Actividades de las agencias de colocación</t>
  </si>
  <si>
    <t>7820.- Actividades de las empresas de trabajo temporal</t>
  </si>
  <si>
    <t>7830.- Otra provisión de recursos humanos</t>
  </si>
  <si>
    <t>7911.- Actividades de las agencias de viajes</t>
  </si>
  <si>
    <t>7912.- Actividades de los operadores turísticos</t>
  </si>
  <si>
    <t>7990.- Otros servicios de reservas y actividades relacionadas con los mismos</t>
  </si>
  <si>
    <t>8010.- Actividades de seguridad privada</t>
  </si>
  <si>
    <t>8020.- Servicios de sistemas de seguridad</t>
  </si>
  <si>
    <t>8030.- Actividades de investigación</t>
  </si>
  <si>
    <t>8110.- Servicios integrales a edificios e instalaciones</t>
  </si>
  <si>
    <t>8121.- Limpieza general de edificios</t>
  </si>
  <si>
    <t>8122.- Otras actividades de limpieza industrial y de edificios</t>
  </si>
  <si>
    <t>8129.- Otras actividades de limpieza</t>
  </si>
  <si>
    <t>8130.- Actividades de jardinería</t>
  </si>
  <si>
    <t>8211.- Servicios administrativos combinados</t>
  </si>
  <si>
    <t>8219.- Actividades de fotocopiado, preparación de documentos y otras actividades especializadas de oficina</t>
  </si>
  <si>
    <t>8220.- Actividades de los centros de llamadas</t>
  </si>
  <si>
    <t>8230.- Organización de convenciones y ferias de muestras</t>
  </si>
  <si>
    <t>8291.- Actividades de las agencias de cobros y de información comercial</t>
  </si>
  <si>
    <t>8292.- Actividades de envasado y empaquetado</t>
  </si>
  <si>
    <t>8299.- Otras actividades de apoyo a las empresas n.c.o.p.</t>
  </si>
  <si>
    <t>8411.- Actividades generales de la Administración Pública</t>
  </si>
  <si>
    <t>8412.- Regulación de las actividades sanitarias, educativas y culturales y otros servicios sociales, excepto Seguridad Social</t>
  </si>
  <si>
    <t>8413.- Regulación de la actividad económica y contribución a su mayor eficiencia</t>
  </si>
  <si>
    <t>8421.- Asuntos exteriores</t>
  </si>
  <si>
    <t>8422.- Defensa</t>
  </si>
  <si>
    <t>8423.- Justicia</t>
  </si>
  <si>
    <t>8424.- Orden público y seguridad</t>
  </si>
  <si>
    <t>8425.- Protección civil</t>
  </si>
  <si>
    <t>8430.- Seguridad Social obligatoria</t>
  </si>
  <si>
    <t>8510.- Educación preprimaria</t>
  </si>
  <si>
    <t>8520.- Educación primaria</t>
  </si>
  <si>
    <t>8531.- Educación secundaria general</t>
  </si>
  <si>
    <t>8532.- Educación secundaria técnica y profesional</t>
  </si>
  <si>
    <t>8541.- Educación postsecundaria no terciaria</t>
  </si>
  <si>
    <t>8543.- Educación universitaria</t>
  </si>
  <si>
    <t>8544.- Educación terciaria no universitaria</t>
  </si>
  <si>
    <t>8551.- Educación deportiva y recreativa</t>
  </si>
  <si>
    <t>8552.- Educación cultural</t>
  </si>
  <si>
    <t>8553.- Actividades de las escuelas de conducción y pilotaje</t>
  </si>
  <si>
    <t>8559.- Otra educación n.c.o.p.</t>
  </si>
  <si>
    <t>8560.- Actividades auxiliares a la educación</t>
  </si>
  <si>
    <t>8610.- Actividades hospitalarias</t>
  </si>
  <si>
    <t>8621.- Actividades de medicina general</t>
  </si>
  <si>
    <t>8622.- Actividades de medicina especializada</t>
  </si>
  <si>
    <t>8623.- Actividades odontológicas</t>
  </si>
  <si>
    <t>8690.- Otras actividades sanitarias</t>
  </si>
  <si>
    <t>8710.- Asistencia en establecimientos residenciales con cuidados sanitarios</t>
  </si>
  <si>
    <t>8720.- Asistencia en establecimientos residenciales para personas con discapacidad intelectual, enfermedad mental y drogodependencia</t>
  </si>
  <si>
    <t>8731.- Asistencia en establecimientos residenciales para personas mayores</t>
  </si>
  <si>
    <t>8732.- Asistencia en establecimientos residenciales para personas con discapacidad física</t>
  </si>
  <si>
    <t>8790.- Otras actividades de asistencia en establecimientos residenciales</t>
  </si>
  <si>
    <t>8811.- Actividades de servicios sociales sin alojamiento para personas mayores</t>
  </si>
  <si>
    <t>8812.- Actividades de servicios sociales sin alojamiento para personas con discapacidad</t>
  </si>
  <si>
    <t>8891.- Actividades de cuidado diurno de niños</t>
  </si>
  <si>
    <t>8899.- Otros actividades de servicios sociales sin alojamiento n.c.o.p.</t>
  </si>
  <si>
    <t>9001.- Artes escénicas</t>
  </si>
  <si>
    <t>9002.- Actividades auxiliares a las artes escénicas</t>
  </si>
  <si>
    <t>9003.- Creación artística y literaria</t>
  </si>
  <si>
    <t>9004.- Gestión de salas de espectáculos</t>
  </si>
  <si>
    <t>9102.- Actividades de museos</t>
  </si>
  <si>
    <t>9103.- Gestión de lugares y edificios históricos</t>
  </si>
  <si>
    <t>9104.- Actividades de los jardines botánicos, parques zoológicos y reservas naturales</t>
  </si>
  <si>
    <t>9105.- Actividades de bibliotecas</t>
  </si>
  <si>
    <t>9106.- Actividades de archivos</t>
  </si>
  <si>
    <t>9200.- Actividades de juegos de azar y apuestas</t>
  </si>
  <si>
    <t>9311.- Gestión de instalaciones deportivas</t>
  </si>
  <si>
    <t>9312.- Actividades de los clubes deportivos</t>
  </si>
  <si>
    <t>9313.- Actividades de los gimnasios</t>
  </si>
  <si>
    <t>9319.- Otras actividades deportivas</t>
  </si>
  <si>
    <t>9321.- Actividades de los parques de atracciones y los parques temáticos</t>
  </si>
  <si>
    <t>9329.- Otras actividades recreativas y de entretenimiento</t>
  </si>
  <si>
    <t>9411.- Actividades de organizaciones empresariales y patronales</t>
  </si>
  <si>
    <t>9412.- Actividades de organizaciones profesionales</t>
  </si>
  <si>
    <t>9420.- Actividades sindicales</t>
  </si>
  <si>
    <t>9491.- Actividades de organizaciones religiosas</t>
  </si>
  <si>
    <t>9492.- Actividades de organizaciones políticas</t>
  </si>
  <si>
    <t>9499.- Otras actividades asociativas n.c.o.p.</t>
  </si>
  <si>
    <t>9511.- Reparación de ordenadores y equipos periféricos</t>
  </si>
  <si>
    <t>9512.- Reparación de equipos de comunicación</t>
  </si>
  <si>
    <t>9521.- Reparación de aparatos electrónicos de audio y vídeo de uso doméstico</t>
  </si>
  <si>
    <t>9522.- Reparación de aparatos electrodomésticos y de equipos para el hogar y el jardín</t>
  </si>
  <si>
    <t>9523.- Reparación de calzado y artículos de cuero</t>
  </si>
  <si>
    <t>9524.- Reparación de muebles y artículos de menaje</t>
  </si>
  <si>
    <t>9525.- Reparación de relojes y joyería</t>
  </si>
  <si>
    <t>9529.- Reparación de otros efectos personales y artículos de uso doméstico</t>
  </si>
  <si>
    <t>9601.- Lavado y limpieza de prendas textiles y de piel</t>
  </si>
  <si>
    <t>9602.- Peluquería y otros tratamientos de belleza</t>
  </si>
  <si>
    <t>9603.- Pompas fúnebres y actividades relacionadas</t>
  </si>
  <si>
    <t>9604.- Actividades de mantenimiento físico</t>
  </si>
  <si>
    <t>9609.- Otras servicios personales n.c.o.p.</t>
  </si>
  <si>
    <t>9700.- Actividades de los hogares como empleadores de personal doméstico</t>
  </si>
  <si>
    <t>9810.- Actividades de los hogares como productores de bienes para uso propio</t>
  </si>
  <si>
    <t>9820.- Actividades de los hogares como productores de servicios para uso propio</t>
  </si>
  <si>
    <t>9900.- Actividades de organizaciones y organismos extraterritoriales</t>
  </si>
  <si>
    <t>011 Explotación extensiva de ganado bovino</t>
  </si>
  <si>
    <t>012 Explotación intensiva de ganado bovino de leche</t>
  </si>
  <si>
    <t>013 Explotación intensiva de ganado bovino de cebo</t>
  </si>
  <si>
    <t>021 Explotación extensiva de ganado ovino</t>
  </si>
  <si>
    <t>022 Explotación intensiva de ganado ovino de cría</t>
  </si>
  <si>
    <t>023 Explotación intensiva de ganado ovino de cebo</t>
  </si>
  <si>
    <t>024 Explotación de ganado caprino</t>
  </si>
  <si>
    <t>031 Explotación extensiva de ganado porcino</t>
  </si>
  <si>
    <t>032 Explotación intensiva de ganado porcino cría</t>
  </si>
  <si>
    <t>033 Explotación intensiva de ganado porcino cebo</t>
  </si>
  <si>
    <t>0411 Reproductoras de puesta</t>
  </si>
  <si>
    <t>0412 Ponedoras huevos a partir cuatro meses</t>
  </si>
  <si>
    <t>0421 Reproductoras de carne</t>
  </si>
  <si>
    <t>0422 Pollos y patos para carne</t>
  </si>
  <si>
    <t>0423 Pavos, faisanes y palmípedas reproductoras</t>
  </si>
  <si>
    <t>0424 Pavos, faisanes y palmípedas para carne</t>
  </si>
  <si>
    <t>0425 Codornices para carne</t>
  </si>
  <si>
    <t>051 Cunicultura</t>
  </si>
  <si>
    <t>061 Explotación de ganado caballar, mular y asnal</t>
  </si>
  <si>
    <t>062 Apicultura</t>
  </si>
  <si>
    <t>069 Otras explotaciones ganaderas</t>
  </si>
  <si>
    <t>071 Explotaciones mixtas</t>
  </si>
  <si>
    <t>1111 Extracción y preparación de hulla</t>
  </si>
  <si>
    <t>1112 Extracción y preparación de hulla subbituminosa</t>
  </si>
  <si>
    <t>1113 Preparación de hulla factoría independiente</t>
  </si>
  <si>
    <t>1114 Aglomeración de hulla</t>
  </si>
  <si>
    <t>1121 Extracción y preparación de antracita</t>
  </si>
  <si>
    <t>1122 Preparación de antracita factoría independ.</t>
  </si>
  <si>
    <t>1131 Extracción y preparación de lignito pardo</t>
  </si>
  <si>
    <t>1132 Preparación de lignito pardo en factoría indepen.</t>
  </si>
  <si>
    <t>114 Fabricación de coque</t>
  </si>
  <si>
    <t>1211 Trabajos de testificación en sondeos</t>
  </si>
  <si>
    <t>1212 Desviación sondeos y cimentación pozos</t>
  </si>
  <si>
    <t>1213 Tomas medida presión fondo de pozos</t>
  </si>
  <si>
    <t>1219 Otras activ. de prospección</t>
  </si>
  <si>
    <t>1221 Extracción de crudos de petróleo</t>
  </si>
  <si>
    <t>1222 Distribución de crudos de petróleo</t>
  </si>
  <si>
    <t>1231 Extracción y depuración de gas natural</t>
  </si>
  <si>
    <t>1232 Distribución de gas natural</t>
  </si>
  <si>
    <t>124 Extracción de pizarras bituminosas</t>
  </si>
  <si>
    <t>130 Refino de petróleo</t>
  </si>
  <si>
    <t>141 Extracción y preparación de minerales radiactivos</t>
  </si>
  <si>
    <t>142 Preparación de minerales radiactivos en factoría independiente o fuera de la explotación minera</t>
  </si>
  <si>
    <t>1431 Transformación de minerales radioactivos</t>
  </si>
  <si>
    <t>1432 Tratamiento de residuos radioactivos</t>
  </si>
  <si>
    <t>1433 Almacenamiento de residuos radioactivos</t>
  </si>
  <si>
    <t>1511 Producción de energía hidroeléctrica</t>
  </si>
  <si>
    <t>1512 Producción de energía termoeléctrica</t>
  </si>
  <si>
    <t>1513 Producción de energía electronuclear</t>
  </si>
  <si>
    <t>1514 Otras producciones de energía</t>
  </si>
  <si>
    <t>1515 Transporte y distribución de electricidad</t>
  </si>
  <si>
    <t>152 Fabricación y distribución de gas</t>
  </si>
  <si>
    <t>153 Producción y distribución de vapor y agua caliente</t>
  </si>
  <si>
    <t>1611 Captación, tratamiento y distrib. de agua</t>
  </si>
  <si>
    <t>1612 Captación de agua para su suministro</t>
  </si>
  <si>
    <t>1613 Tratamiento del agua para su suministro</t>
  </si>
  <si>
    <t>1614 Distribución de agua en núcleos urbanos</t>
  </si>
  <si>
    <t>162 Fabricación de hielo para la venta</t>
  </si>
  <si>
    <t>2111 Extracción y preparación de minerales férreos</t>
  </si>
  <si>
    <t>2112 Preparación de minerales férreos en factoría independiente</t>
  </si>
  <si>
    <t>2121 Extracción y preparación de minerales metálicos no férreos</t>
  </si>
  <si>
    <t>2122 Preparación de minerales metálicos no férreos en factoría independiente</t>
  </si>
  <si>
    <t>2211 Productos siderúrgicos primarios o de cabecera</t>
  </si>
  <si>
    <t>2212 Acero bruto</t>
  </si>
  <si>
    <t>2213 Semiproductos</t>
  </si>
  <si>
    <t>2214 Productos laminados en caliente</t>
  </si>
  <si>
    <t>2215 Productos laminados en frío</t>
  </si>
  <si>
    <t>2216 Productos derivados de los anteriores, incluidos los especificados en el grupo 223 (fabricación de tu</t>
  </si>
  <si>
    <t>2217 Otros productos y subproductos</t>
  </si>
  <si>
    <t>2221 Acero bruto</t>
  </si>
  <si>
    <t>2222 Semiproductos</t>
  </si>
  <si>
    <t>2223 Productos laminados en caliente</t>
  </si>
  <si>
    <t>2224 Productos laminados en frío</t>
  </si>
  <si>
    <t>2225 Productos derivados de los anteriores, incluidos los especificados en el grupo 223 (fabricación de tu</t>
  </si>
  <si>
    <t>2226 Otros productos y subproductos</t>
  </si>
  <si>
    <t>2231 Productos tubulares (tubos y perfiles huecos) de acero sin soldadura</t>
  </si>
  <si>
    <t>2232 Productos tubulares de acero soldados longitudinalmente</t>
  </si>
  <si>
    <t>2233 Productos tubulares de acero soldados helicoidalmente</t>
  </si>
  <si>
    <t>2234 Accesorios para tuberías (excepto fundición)</t>
  </si>
  <si>
    <t>2241 Alambre de acero</t>
  </si>
  <si>
    <t>2242 Productos calibrados por estirado</t>
  </si>
  <si>
    <t>2243 Productos calibrados por descortezado (torneado)</t>
  </si>
  <si>
    <t>2244 Productos calibrados por rectificado</t>
  </si>
  <si>
    <t>2245 Perfiles conformados en frío</t>
  </si>
  <si>
    <t>2246 Fleje laminado en frío</t>
  </si>
  <si>
    <t>2247 Fleje magnético laminado en frío</t>
  </si>
  <si>
    <t>2248 Fleje recubierto</t>
  </si>
  <si>
    <t>2251 Producción y primera transformación del aluminio</t>
  </si>
  <si>
    <t>2252 Producción y primera transformación del cobre</t>
  </si>
  <si>
    <t>2259 Producción y primera transformación de otros metales no férreos n.c.o.p</t>
  </si>
  <si>
    <t>2311 Extracción de sustancias arcillosas</t>
  </si>
  <si>
    <t>2312 Extracción de rocas y pizarras para la construcción</t>
  </si>
  <si>
    <t>2313 Extracción de arenas y gravas para la construcción</t>
  </si>
  <si>
    <t>2314 Extracción de yeso</t>
  </si>
  <si>
    <t>2319 Extracción de otros materiales de construcción n.c.o.p</t>
  </si>
  <si>
    <t>2321 Extracción de sales potasitas</t>
  </si>
  <si>
    <t>2322 Extracción de fosfatos y nitratos</t>
  </si>
  <si>
    <t>2331 Extracción de sal marina</t>
  </si>
  <si>
    <t>2332 Extracción de sal manantial y sal gema</t>
  </si>
  <si>
    <t>2341 Extracción de piritas de hierro sin tostar</t>
  </si>
  <si>
    <t>2342 Extracción de azufre natural</t>
  </si>
  <si>
    <t>2391 Extracción de fluorita</t>
  </si>
  <si>
    <t>2392 Extracción de turba</t>
  </si>
  <si>
    <t>2399 Extracción de otros minerales no metálicos ni energéticos, n.c.o.p</t>
  </si>
  <si>
    <t>2411 Ladrillos, bloques y piezas especiales para forjados</t>
  </si>
  <si>
    <t>2412 Tejas, baldosas y otros materiales de tierras cocidas para la construcción</t>
  </si>
  <si>
    <t>2421 Fabricación de cementos artificiales</t>
  </si>
  <si>
    <t>2422 Fabricación de cementos naturales</t>
  </si>
  <si>
    <t>2423 Fabricación de cales y yesos</t>
  </si>
  <si>
    <t>2431 Fabricación de hormigones preparados</t>
  </si>
  <si>
    <t>2432 Fabricación de productos en fibrocemento</t>
  </si>
  <si>
    <t>2433 Fabricación de otros artículos derivados del cemento, excepto pavimentos</t>
  </si>
  <si>
    <t>2434 Fabricación de pavimentos derivados del cemento</t>
  </si>
  <si>
    <t>2435 Fabricación de artículos derivados del yeso y escayola</t>
  </si>
  <si>
    <t>2441 Industrias de la piedra natural triturada y clasificada</t>
  </si>
  <si>
    <t>2442 Industrias de la piedra natural simplemente tallada y aserrada</t>
  </si>
  <si>
    <t>2443 Industrias de la piedra elaborada</t>
  </si>
  <si>
    <t>2451 Muelas y artículos similares para maquinas y piedras para afilar o pulir a mano</t>
  </si>
  <si>
    <t>2452 Fabricación de otros abrasivos</t>
  </si>
  <si>
    <t>2461 Fabricación del vidrio plano</t>
  </si>
  <si>
    <t>2462 Fabricación de vidrio hueco</t>
  </si>
  <si>
    <t>2463 Fabricación de vidrio técnico</t>
  </si>
  <si>
    <t>2464 Fabricación de fibra de vidrio</t>
  </si>
  <si>
    <t>2465 Manipulado de vidrio</t>
  </si>
  <si>
    <t>2466 Fabricación de fritas y esmaltes cerámicos</t>
  </si>
  <si>
    <t>2471 Fabricación de artículos refractarios</t>
  </si>
  <si>
    <t>2472 Fabricación de baldosas para pavimentación o revestimiento sin barnizar ni esmaltar</t>
  </si>
  <si>
    <t>2473 Fabricación de baldosas para pavimentación o revestimiento barnizadas o esmaltadas</t>
  </si>
  <si>
    <t>2474 Fabricación de vajillas, artículos del hogar y objetos de adorno, de material cerámico</t>
  </si>
  <si>
    <t>2475 Fabricación de aparatos sanitarios de loza, porcelana y gres</t>
  </si>
  <si>
    <t>2476 Fabricación de aisladores y piezas aislantes de material cerámico para instalaciones eléctricas</t>
  </si>
  <si>
    <t>2479 Fabricación de otros artículos cerámicos n.c.o.p</t>
  </si>
  <si>
    <t>2491 Productos asfálticos</t>
  </si>
  <si>
    <t>2492 Productos a base de amianto</t>
  </si>
  <si>
    <t>2499 Productos a base de otros minerales no metálicos</t>
  </si>
  <si>
    <t>2511 Fabricación de productos químicos orgánicos de origen petroquímico</t>
  </si>
  <si>
    <t>2512 Fabricación de otros productos químicos orgánicos</t>
  </si>
  <si>
    <t>2513 Fabricación de productos químicos inorgánicos (excepto gases comprimidos))</t>
  </si>
  <si>
    <t>2514 Fabricación de primeras materias plásticas</t>
  </si>
  <si>
    <t>2515 Fabricación de cauchos y látex sintéticos</t>
  </si>
  <si>
    <t>2516 Producción de fibras artificiales y sintéticas</t>
  </si>
  <si>
    <t>2517 Fabricación de acido y anhídrido ftálico y maleico</t>
  </si>
  <si>
    <t>2521 Fabricación de abonos</t>
  </si>
  <si>
    <t>2522 Fabricación de plaguicidas</t>
  </si>
  <si>
    <t>2531 Fabricación de gases comprimidos</t>
  </si>
  <si>
    <t>2532 Fabricación de colorantes y pigmentos</t>
  </si>
  <si>
    <t>2533 Fabricación de pinturas, barnices y lacas</t>
  </si>
  <si>
    <t>2534 Fabricación de tintas de imprenta</t>
  </si>
  <si>
    <t>2535 Tratamiento de aceites y grasa para usos industriales</t>
  </si>
  <si>
    <t>2536 Fabricación de aceites esenciales y de sustanticas aromáticas, naturales y sintéticas</t>
  </si>
  <si>
    <t>2537 Fabricación de colas y gelatinas y de productos auxiliares para la industria textil, del cuero y del</t>
  </si>
  <si>
    <t>2538 Fabricación de explosivos</t>
  </si>
  <si>
    <t>2539 Fabricación de otros productos químicos de uso industrial, n.c.o.p.</t>
  </si>
  <si>
    <t>2541 Fabricación de productos farmacéuticos de base</t>
  </si>
  <si>
    <t>2542 Fabricación de especialidades y otros productos farmacéuticos</t>
  </si>
  <si>
    <t>2551 Fabricación de jabones comunes, detergentes y lejías</t>
  </si>
  <si>
    <t>2552 Fabricación de jabones de tocador, y otros productos de perfumería y cosmética</t>
  </si>
  <si>
    <t>2553 Fabricación de derivados de ceras y parafinas</t>
  </si>
  <si>
    <t>2554 Fabricación de material fotográfico sensible</t>
  </si>
  <si>
    <t>2555 Fabricación de artículos pirotécnicos, cerillas y fósforos.</t>
  </si>
  <si>
    <t>2559 Fabricación de otros productos químicos destinados principalmente al consumo final n.c.o.p.</t>
  </si>
  <si>
    <t>3111 Fundición piezas de hierro y acero</t>
  </si>
  <si>
    <t>3112 Fundición piezas metales no férreos</t>
  </si>
  <si>
    <t>3121 Piezas forjadas</t>
  </si>
  <si>
    <t>3122 Piezas estampadas o troqueladas</t>
  </si>
  <si>
    <t>3123 Piezas embutidas, cortadas</t>
  </si>
  <si>
    <t>3131 Tratamiento de metales</t>
  </si>
  <si>
    <t>3132 Recubrimientos metálicos</t>
  </si>
  <si>
    <t>3139 Tratamiento protección de metales</t>
  </si>
  <si>
    <t>3141 Fabricación art. carpintería metálica</t>
  </si>
  <si>
    <t>3142 Fabricación estructuras metálicas</t>
  </si>
  <si>
    <t>3151 Grandes calderas</t>
  </si>
  <si>
    <t>3152 Grandes depósitos metálicos</t>
  </si>
  <si>
    <t>3161 Fabricación herramientas manuales</t>
  </si>
  <si>
    <t>3162 Fabricación artículos de ferretería/cerrajería</t>
  </si>
  <si>
    <t>3163 Tornilleria y artículos derivados alambre</t>
  </si>
  <si>
    <t>3164 Fabricación artículos menaje</t>
  </si>
  <si>
    <t>3165 Fabricación cocinas, calentadores, calefacción</t>
  </si>
  <si>
    <t>3166 Fabricación mobiliario metálico</t>
  </si>
  <si>
    <t>3167 Fabricación recipientes y envases metálicos</t>
  </si>
  <si>
    <t>3168 Fabricación armas ligeras y sus municiones</t>
  </si>
  <si>
    <t>3169 Otros artículos acabados en metales ncop</t>
  </si>
  <si>
    <t>3191 Talleres de mecánica en general</t>
  </si>
  <si>
    <t>3199 Talleres mecánicos ncop</t>
  </si>
  <si>
    <t>3211 Construcc. maq. agrícolas</t>
  </si>
  <si>
    <t>3212 Construcc. tractores agrícolas</t>
  </si>
  <si>
    <t>3221 Cons. maquinas para trabajar metales</t>
  </si>
  <si>
    <t>3222 Const. maquinas trabajar madera/corcho</t>
  </si>
  <si>
    <t>3223 Fabricación útiles para maquinas herramientas</t>
  </si>
  <si>
    <t>3231 Const. maquinas textiles y accesorios</t>
  </si>
  <si>
    <t>3232 Const. maquinas indust. cuero y calzado</t>
  </si>
  <si>
    <t>3233 Fabricación maquinas de coser</t>
  </si>
  <si>
    <t>3241 Maquinas ind. aliment., bebidas y tab.</t>
  </si>
  <si>
    <t>3242 Const. maquinas para industria química</t>
  </si>
  <si>
    <t>3243 Const. maq. ind. del caucho y plásticos</t>
  </si>
  <si>
    <t>3251 Const. maq. minería y construcción</t>
  </si>
  <si>
    <t>3252 Const. maquinas ind. minerales no metal</t>
  </si>
  <si>
    <t>3253 Const. maq. para siderurgia y fundición</t>
  </si>
  <si>
    <t>3254 Const. maq. elevación y manipulación</t>
  </si>
  <si>
    <t>3261 Fabricación engranajes, cadenas de transmisión</t>
  </si>
  <si>
    <t>3262 Fabricación de rodamientos</t>
  </si>
  <si>
    <t>3291 Const. maq. ind. papel, cartón y aa.gg.</t>
  </si>
  <si>
    <t>3292 Const. maq. de lavado y limpieza en seco</t>
  </si>
  <si>
    <t>3293 Const. motores y turbinas (exc.transpor)</t>
  </si>
  <si>
    <t>3294 Const. maq. manipulación de fluidos</t>
  </si>
  <si>
    <t>3299 Const. otras maq. y equipos ncop</t>
  </si>
  <si>
    <t>3301 Cons. maq. de oficina y ordenadores</t>
  </si>
  <si>
    <t>3302 Instalac. maq. oficina y ordenadores</t>
  </si>
  <si>
    <t>3411 Fabricación hilos y cables aislados comunicac.</t>
  </si>
  <si>
    <t>3412 Fabricación hilos y cables para electricidad</t>
  </si>
  <si>
    <t>3413 Fabricación hilos y cables para bobinas</t>
  </si>
  <si>
    <t>3414 Fabricación cordones flexibles e hilos aislados</t>
  </si>
  <si>
    <t>3415 Fabricación hilos y cables para construcción</t>
  </si>
  <si>
    <t>3419 Fabricación otros hilos y cables aislados</t>
  </si>
  <si>
    <t>3421 Maquinas transformación electricidad</t>
  </si>
  <si>
    <t>3422 Otro material eléctrico</t>
  </si>
  <si>
    <t>3431 Fabricación pilas eléctricas</t>
  </si>
  <si>
    <t>3432 Fabricación acumuladores eléctricos</t>
  </si>
  <si>
    <t>3433 Fabricación accesorios de pilas y acumuladores</t>
  </si>
  <si>
    <t>344 Fabricación de contadores y aparatos de medida, control y verificación eléctricos</t>
  </si>
  <si>
    <t>3451 Fabricación cocinas, hornos, placas, y demás</t>
  </si>
  <si>
    <t>3452 Fabricación refrigeradores y congeladores</t>
  </si>
  <si>
    <t>3453 Fabricación lavavajillas, lavadoras y secadoras</t>
  </si>
  <si>
    <t>3454 Fabricación calentadores y calefacc. eléctrica</t>
  </si>
  <si>
    <t>3455 Fabricación ventiladores y acondicionadores</t>
  </si>
  <si>
    <t>3456 Fabricación aparatos elec. auxiliares cocina</t>
  </si>
  <si>
    <t>3457 Fabricación apar. eléctricos para el hogar</t>
  </si>
  <si>
    <t>3458 Fabricación otros aparatos eléctricos</t>
  </si>
  <si>
    <t>3459 Fabricación accesorios de apar. electrodomest.</t>
  </si>
  <si>
    <t>3461 Fabricación lámparas eléctricas</t>
  </si>
  <si>
    <t>3462 Fabricación luminarias de alta intensidad</t>
  </si>
  <si>
    <t>3463 Fabricación artículos carbón y grafito uso electric.</t>
  </si>
  <si>
    <t>3464 Fabricación otro material de alumbrado</t>
  </si>
  <si>
    <t>3465 Fabricación accesorios material alumbrado</t>
  </si>
  <si>
    <t>3511 Fabricación aparatos telefónicos y telegráficos</t>
  </si>
  <si>
    <t>3512 Fabricación aparatos telecomunicación radiodif.</t>
  </si>
  <si>
    <t>352 Fabricación de aparatos y equipo electromédico y de uso profesional y científico</t>
  </si>
  <si>
    <t>353 Fabricación de aparatos y equipo electrónico de señalización, control y programación</t>
  </si>
  <si>
    <t>3541 Fabricación válvulas y tubos electrónicos</t>
  </si>
  <si>
    <t>3542 Fabricación otros componentes electrónicos</t>
  </si>
  <si>
    <t>3543 Fabricación componentes electrónicos pasivos</t>
  </si>
  <si>
    <t>3544 Accesorios de componentes electrónicos</t>
  </si>
  <si>
    <t>3551 Fabricación receptores radio, TV, y sonido</t>
  </si>
  <si>
    <t>3552 Edición soportes audio, video, informática</t>
  </si>
  <si>
    <t>3611 automóviles de turismo</t>
  </si>
  <si>
    <t>3612 Autobuses y autocares</t>
  </si>
  <si>
    <t>3613 Camiones</t>
  </si>
  <si>
    <t>3614 Otros vehículos automóviles</t>
  </si>
  <si>
    <t>3615 Motores para vehículos automóviles</t>
  </si>
  <si>
    <t>3616 Chasis con motor para automóviles</t>
  </si>
  <si>
    <t>3617 Componentes para vehículos automóviles</t>
  </si>
  <si>
    <t>3621 carrocerías automóviles y remolques</t>
  </si>
  <si>
    <t>3622 Remolques y volquetes</t>
  </si>
  <si>
    <t>3631 Repuestos y accesorios motores autos</t>
  </si>
  <si>
    <t>3632 Accesorios y repuestos carrocerías auto</t>
  </si>
  <si>
    <t>3639 Otros accesorios y repuestos automóviles</t>
  </si>
  <si>
    <t>3711 Buques de casco de acero</t>
  </si>
  <si>
    <t>3712 Buques de casco de madera</t>
  </si>
  <si>
    <t>3713 Buques de casco de plástico</t>
  </si>
  <si>
    <t>3714 Artefactos flotantes</t>
  </si>
  <si>
    <t>3715 Motores, y turbinas para embarcaciones</t>
  </si>
  <si>
    <t>3716 Accesorios y repuestos embarcaciones</t>
  </si>
  <si>
    <t>3721 Serv. reparación y mantenim. buques</t>
  </si>
  <si>
    <t>3722 Serv. desguace de embarcaciones</t>
  </si>
  <si>
    <t>3811 Material ferroviario</t>
  </si>
  <si>
    <t>3812 Serv. reparación material ferroviario</t>
  </si>
  <si>
    <t>3821 Aeronaves e ingenios espaciales</t>
  </si>
  <si>
    <t>3822 Serv. reparación y mantenimiento aviones</t>
  </si>
  <si>
    <t>3831 Motocicletas, y ciclomotores</t>
  </si>
  <si>
    <t>3832 Bicicletas, triciclos y monociclos</t>
  </si>
  <si>
    <t>3833 vehículos especiales con mec. propulsión</t>
  </si>
  <si>
    <t>3834 Motores para motos, ciclomotores</t>
  </si>
  <si>
    <t>3835 Accesorios para motos y bicicletas</t>
  </si>
  <si>
    <t>3891 Remolques agrícolas</t>
  </si>
  <si>
    <t>3892 vehículos accionados a mano</t>
  </si>
  <si>
    <t>3899 Accesorios para otro material Transporte ncop</t>
  </si>
  <si>
    <t>3911 Contadores no eléctricos</t>
  </si>
  <si>
    <t>3912 Instrumentos para la navegación</t>
  </si>
  <si>
    <t>3914 Instrum. medida densidad, temperatura…</t>
  </si>
  <si>
    <t>3915 Instrum. ensayos mecánicos de materiales</t>
  </si>
  <si>
    <t>3916 Balanzas de precisión</t>
  </si>
  <si>
    <t>3917 Otros instrum. precisión</t>
  </si>
  <si>
    <t>3918 Accesorios instrum. aparat. precisión</t>
  </si>
  <si>
    <t>3921 Fabricación material medico-quirúrgico</t>
  </si>
  <si>
    <t>3922 Fabricación aparatos prótesis y ortopedia</t>
  </si>
  <si>
    <t>3931 Fabricación instrum. ópticos y mat. fotográfico</t>
  </si>
  <si>
    <t>3932 Fabricación monturas para gafas (plástico no)</t>
  </si>
  <si>
    <t>3991 Relojes y cronógrafos pulsera y bolsillo</t>
  </si>
  <si>
    <t>3992 Relojes despertadores</t>
  </si>
  <si>
    <t>3993 Relojes de pared y sobremesa</t>
  </si>
  <si>
    <t>3994 Relojes para vehículos</t>
  </si>
  <si>
    <t>3995 Relojes de torre, estación,…</t>
  </si>
  <si>
    <t>3996 Aparatos con mecanismos de relojería</t>
  </si>
  <si>
    <t>3997 Maquinas de reloj montadas</t>
  </si>
  <si>
    <t>3998 Cajas de relojes</t>
  </si>
  <si>
    <t>3999 Accesorios de relojes y otros instrum.</t>
  </si>
  <si>
    <t>4 OTRAS INDUSTRIAS MANUFACTURERAS</t>
  </si>
  <si>
    <t>4111 Fabricación y envasado de aceite de oliva</t>
  </si>
  <si>
    <t>4112 Fabricación aceite de oliva</t>
  </si>
  <si>
    <t>4113 Envasado de aceite de oliva</t>
  </si>
  <si>
    <t>4121 Extracc. y envasado aceites semillas</t>
  </si>
  <si>
    <t>4122 Obtenc. y envasado grasas animales mar</t>
  </si>
  <si>
    <t>4123 Refinado y otros tratamientos grasas</t>
  </si>
  <si>
    <t>4124 Obtención y envasado margarina</t>
  </si>
  <si>
    <t>4131 Sacrificio y despiece de ganado</t>
  </si>
  <si>
    <t>4132 Fabricación Productos carnicol de todas clases</t>
  </si>
  <si>
    <t>4133 Salas despiece autónomas</t>
  </si>
  <si>
    <t>4134 incubación y venta de polluelos</t>
  </si>
  <si>
    <t>4141 preparación de leche</t>
  </si>
  <si>
    <t>4142 preparación leche en conserva</t>
  </si>
  <si>
    <t>4143 Fabricación queso y mantequilla</t>
  </si>
  <si>
    <t>4144 Elaboración de helados y similares</t>
  </si>
  <si>
    <t>4151 Conservas vegetales</t>
  </si>
  <si>
    <t>4152 Extractos, zumos y otros preparados</t>
  </si>
  <si>
    <t>4153 Limpieza, clasific.y envase frutas</t>
  </si>
  <si>
    <t>4161 Conservas de pescado</t>
  </si>
  <si>
    <t>4162 Productos residuales conservación pescado</t>
  </si>
  <si>
    <t>4171 Fabricación harinas y sémolas</t>
  </si>
  <si>
    <t>4172 Fabricación otros Productos molinera</t>
  </si>
  <si>
    <t>4181 Fabricación pastas alimenticias</t>
  </si>
  <si>
    <t>4182 Fabricación Productos amiláceos</t>
  </si>
  <si>
    <t>4191 Industria del pan y bollería</t>
  </si>
  <si>
    <t>4192 Indust. bollería y pastelería</t>
  </si>
  <si>
    <t>4193 Indust. elaboración masas fritas</t>
  </si>
  <si>
    <t>4201 azúcar y jarabes de azúcar</t>
  </si>
  <si>
    <t>4202 Productos residuales de la industria azúcar</t>
  </si>
  <si>
    <t>4211 Industria cacao y chocolate</t>
  </si>
  <si>
    <t>4212 Elaboración Productos confitería</t>
  </si>
  <si>
    <t>4221 Forrajes deshidratados alimentac. animal</t>
  </si>
  <si>
    <t>4222 Harinas pescado y otros Productos piensos</t>
  </si>
  <si>
    <t>4223 Elab. piensos comp. cualq. clase (exc.4224)</t>
  </si>
  <si>
    <t>4224 Elab. piensos comp. animales domésticos</t>
  </si>
  <si>
    <t>4231 Elab. café, te, y sucedáneos</t>
  </si>
  <si>
    <t>4232 Elab. sopas preparadas y condimentos</t>
  </si>
  <si>
    <t>4233 Elab. Productos dietéticas y de régimen</t>
  </si>
  <si>
    <t>4239 Elab. otros Productos alimenticios ncop</t>
  </si>
  <si>
    <t>4241 Destilación y rectificación alcoholes</t>
  </si>
  <si>
    <t>4242 Obtención aguardientes naturales</t>
  </si>
  <si>
    <t>4243 Obtenc. aguardientes compuestos</t>
  </si>
  <si>
    <t>4251 Elaboración y crianza de vinos</t>
  </si>
  <si>
    <t>4252 Elaboración de vinos espumosos</t>
  </si>
  <si>
    <t>4253 Elaboración otros vinos especiales</t>
  </si>
  <si>
    <t>4259 Otras industrias vinícolas ncop</t>
  </si>
  <si>
    <t>4261 Sidra y otras bebidas fermentadas</t>
  </si>
  <si>
    <t>4262 Productos residuales de sidrerías</t>
  </si>
  <si>
    <t>4271 Cerveza y malta de cerveza</t>
  </si>
  <si>
    <t>4272 Subproductos residuales de cerveza</t>
  </si>
  <si>
    <t>4281 Prep. y envasado de aguas minerales</t>
  </si>
  <si>
    <t>4282 Fabricación aguas gaseosas y otras bebidas sin</t>
  </si>
  <si>
    <t>4291 Elab. cigarros, cigarrillos de tabaco</t>
  </si>
  <si>
    <t>4292 Primera transformación tabaco</t>
  </si>
  <si>
    <t>4311 Prep. fibras de algodón</t>
  </si>
  <si>
    <t>4312 Hilado y retorcido del algodón</t>
  </si>
  <si>
    <t>4313 Tejido algodón y sus mezclas</t>
  </si>
  <si>
    <t>4321 Prep. fibras lana</t>
  </si>
  <si>
    <t>4322 Hilado y retorcido lana</t>
  </si>
  <si>
    <t>4323 Tejido de lana</t>
  </si>
  <si>
    <t>4331 Productos ind. seda natural y sus mezclas</t>
  </si>
  <si>
    <t>4332 Prep. hilado y tejido de fibras sintetic</t>
  </si>
  <si>
    <t>4341 Fibras duras preparadas para hilado</t>
  </si>
  <si>
    <t>4342 Subproductos de la prep. fibras duras</t>
  </si>
  <si>
    <t>4343 Hilados y retorcidos de fibras duras</t>
  </si>
  <si>
    <t>4344 Tejidos de fibras duras y sus mezclas</t>
  </si>
  <si>
    <t>4351 Fabricación géneros de punto en pieza</t>
  </si>
  <si>
    <t>4352 Fabricación calcetería</t>
  </si>
  <si>
    <t>4353 Fabricación prendas interiores punto</t>
  </si>
  <si>
    <t>4354 Fabricación prendas exteriores de punto</t>
  </si>
  <si>
    <t>4361 Textiles blanqueados</t>
  </si>
  <si>
    <t>4362 Textiles teñidos</t>
  </si>
  <si>
    <t>4363 Textiles estampados</t>
  </si>
  <si>
    <t>4369 Textiles aprestados y mercerizados</t>
  </si>
  <si>
    <t>4371 Fabricación alfombras y tapices</t>
  </si>
  <si>
    <t>4372 Fabricación tejidos impregnados</t>
  </si>
  <si>
    <t>4391 Cordelería</t>
  </si>
  <si>
    <t>4392 Fabricación fieltros, tules, encajes, etc.</t>
  </si>
  <si>
    <t>4393 Fabricación textiles con fibras recuperación</t>
  </si>
  <si>
    <t>4399 Otras industrias textiles ncop</t>
  </si>
  <si>
    <t>4411 Cueros y pieles no acabadas</t>
  </si>
  <si>
    <t>4412 Cueros y pieles acabadas</t>
  </si>
  <si>
    <t>4413 Cueros y pieles regeneradas, subproduct.</t>
  </si>
  <si>
    <t>4421 Fabricación artículos marroquinería y viaje</t>
  </si>
  <si>
    <t>4422 Fabricación guantes de piel</t>
  </si>
  <si>
    <t>4429 Fabricación otros artículos de cuero ncop</t>
  </si>
  <si>
    <t>4511 Productos intermedios de fab. calzado</t>
  </si>
  <si>
    <t>4512 Calzado de calle fabricación en serie</t>
  </si>
  <si>
    <t>4513 Zapatillas de casa, calzados especiales</t>
  </si>
  <si>
    <t>4514 Recortes y desperdicios de cuero</t>
  </si>
  <si>
    <t>4521 Calzado artesanía y medida</t>
  </si>
  <si>
    <t>4522 Calzado ortopédico</t>
  </si>
  <si>
    <t>453 Confección en serie de toda clase de prendas de vestir y sus complementos</t>
  </si>
  <si>
    <t>4541 Prendas vestir hechas a medida</t>
  </si>
  <si>
    <t>4542 Sombreros y accesorios para el vestido</t>
  </si>
  <si>
    <t>4559 Confecc. otros artículos textiles ncop</t>
  </si>
  <si>
    <t>4561 peletería natural</t>
  </si>
  <si>
    <t>4562 peletería artificial</t>
  </si>
  <si>
    <t>4611 Productos aserrado y prep. ind. madera</t>
  </si>
  <si>
    <t>4612 Productos residuales ind. madera</t>
  </si>
  <si>
    <t>4621 Chapas de madera</t>
  </si>
  <si>
    <t>4622 Maderas chapadas, contrachapadas, etc.</t>
  </si>
  <si>
    <t>4623 Tableros, paneles de fibras y de part.</t>
  </si>
  <si>
    <t>4624 Maderas mejoradas</t>
  </si>
  <si>
    <t>4631 Puertas y ventanas de madera</t>
  </si>
  <si>
    <t>4632 Parquet, entarimado y adoquines madera</t>
  </si>
  <si>
    <t>4633 Otras piezas carpintería para construcc.</t>
  </si>
  <si>
    <t>4634 Elem. estructurales y prefabric. madera</t>
  </si>
  <si>
    <t>4641 Envases y embalajes industriales madera</t>
  </si>
  <si>
    <t>4642 Tonelería</t>
  </si>
  <si>
    <t>4643 Estuches, baúles, maletas de madera</t>
  </si>
  <si>
    <t>4651 Objetos madera de uso domestico</t>
  </si>
  <si>
    <t>4652 Herramientas, mangos, monturas de madera</t>
  </si>
  <si>
    <t>4653 artículos madera para fabricación calzado</t>
  </si>
  <si>
    <t>4654 artículos madera para ind. textil</t>
  </si>
  <si>
    <t>4655 Calzado de madera</t>
  </si>
  <si>
    <t>4656 Harina y lana de madera</t>
  </si>
  <si>
    <t>4659 Otros objetos madera ncop</t>
  </si>
  <si>
    <t>4661 Productos de corcho</t>
  </si>
  <si>
    <t>4662 Productos residuales fabricación corcho</t>
  </si>
  <si>
    <t>4671 artículos de materias trenzables</t>
  </si>
  <si>
    <t>4672 Cepillos, brochas, escobas y similares</t>
  </si>
  <si>
    <t>4681 Fabricación mobiliario de madera para el hogar</t>
  </si>
  <si>
    <t>4682 Fabricación mobiliario madera escolar y oficina</t>
  </si>
  <si>
    <t>4683 Fabricación muebles div. madera, junco, mimbre</t>
  </si>
  <si>
    <t>4684 Fabricación ataúdes</t>
  </si>
  <si>
    <t>4685 Activ. anexas ind. mueble</t>
  </si>
  <si>
    <t>4711 Pasta papelera</t>
  </si>
  <si>
    <t>4712 Subproductos pasta papelera</t>
  </si>
  <si>
    <t>4721 Papel y cartón</t>
  </si>
  <si>
    <t>4722 Productos residuales fabricación papel y cartón</t>
  </si>
  <si>
    <t>4731 Fabricación cartón ondulado y sus artículos</t>
  </si>
  <si>
    <t>4732 Fabricación otros artículos y envases papel y cartón</t>
  </si>
  <si>
    <t>4733 Fabricación artículos oficina, escritorio, en papel</t>
  </si>
  <si>
    <t>4734 Fabricación artículos decoración en papel y cartón</t>
  </si>
  <si>
    <t>4739 Fabricación otros manipulados papel y cartón</t>
  </si>
  <si>
    <t>4741 impresión textos e imágenes</t>
  </si>
  <si>
    <t>4742 impresión de prensa diaria</t>
  </si>
  <si>
    <t>4743 Reproducción textos e imágenes</t>
  </si>
  <si>
    <t>4751 Estereotipia, gomas caucho, rodillos…</t>
  </si>
  <si>
    <t>4752 Composición textos</t>
  </si>
  <si>
    <t>4753 Reproducción textos</t>
  </si>
  <si>
    <t>4754 Encuadernación</t>
  </si>
  <si>
    <t>4761 edición de libros</t>
  </si>
  <si>
    <t>4762 edición de periódicos y revistas</t>
  </si>
  <si>
    <t>4769 Otras ediciones ncop</t>
  </si>
  <si>
    <t>4811 Fabricación cubiertas y cámaras</t>
  </si>
  <si>
    <t>4812 Recauchutado y reconstrucción cubiertas</t>
  </si>
  <si>
    <t>4819 Fabricación otros artículos caucho ncop</t>
  </si>
  <si>
    <t>4821 Fabricación Productos semielaborados plástico</t>
  </si>
  <si>
    <t>4822 Fabricación artículos acabados materias plásticas</t>
  </si>
  <si>
    <t>4911 Joyería</t>
  </si>
  <si>
    <t>4912 bisutería</t>
  </si>
  <si>
    <t>4921 Instrumentos de cuerda de teclado</t>
  </si>
  <si>
    <t>4922 Instrumentos de viento de teclado</t>
  </si>
  <si>
    <t>4923 Instrumentos de cuerda</t>
  </si>
  <si>
    <t>4924 Instrumentos viento</t>
  </si>
  <si>
    <t>4925 Instrumentos percusión</t>
  </si>
  <si>
    <t>4926 Instrumentos musicales electrónicos</t>
  </si>
  <si>
    <t>4927 Otros instrumentos musicales</t>
  </si>
  <si>
    <t>4928 Partes, piezas sueltas instrum. musicales</t>
  </si>
  <si>
    <t>4931 Películas y copias cine reveladas</t>
  </si>
  <si>
    <t>4932 Placas, películas, negativos y diaposit.</t>
  </si>
  <si>
    <t>4933 Copias fotográficas y ampliaciones</t>
  </si>
  <si>
    <t>4941 Fabricación juegos, juguetes y artículos puericult.</t>
  </si>
  <si>
    <t>4942 Fabricación artículos deporte</t>
  </si>
  <si>
    <t>4951 Fabricación artículos escritorio</t>
  </si>
  <si>
    <t>4959 Fabricación otros artículos ncop</t>
  </si>
  <si>
    <t>5011 construcción completa, repar. y conserv.</t>
  </si>
  <si>
    <t>5012 Construcc. completa obras civiles</t>
  </si>
  <si>
    <t>5013 Albañilería y peq. trabajos construcción</t>
  </si>
  <si>
    <t>5021 Demoliciones y derribos en general</t>
  </si>
  <si>
    <t>5022 Consolidación y preparación de terrenos</t>
  </si>
  <si>
    <t>5023 Consolid. y prep. terrenos obras civiles</t>
  </si>
  <si>
    <t>5024 Cimentaciones y pavimentaciones</t>
  </si>
  <si>
    <t>5025 Cimentaciones y pavimentac.obras civiles</t>
  </si>
  <si>
    <t>5026 Perforaciones alumbramiento de aguas</t>
  </si>
  <si>
    <t>5031 Prep. montaje estructuras y cubiertas</t>
  </si>
  <si>
    <t>5032 Prep. estruc. cubiertas en obras civiles</t>
  </si>
  <si>
    <t>5033 Montaje estruc. metálicas Transporte y obras</t>
  </si>
  <si>
    <t>5034 Obras sin maquinas y sin mas 4 obreros</t>
  </si>
  <si>
    <t>5041 Instalaciones eléctricas en general</t>
  </si>
  <si>
    <t>5042 Instalaciones fontanería</t>
  </si>
  <si>
    <t>5043 Instalaciones frío y calor</t>
  </si>
  <si>
    <t>5044 Instalaciones pararrayos</t>
  </si>
  <si>
    <t>5045 Instalación cocinas</t>
  </si>
  <si>
    <t>5046 Instalación aparatos elevadores</t>
  </si>
  <si>
    <t>5047 Instalaciones telefónicas</t>
  </si>
  <si>
    <t>5048 Montajes metálicos e instalac. industr.</t>
  </si>
  <si>
    <t>5051 Revestimientos exteriores e interiores</t>
  </si>
  <si>
    <t>5052 Solados y pavimentos</t>
  </si>
  <si>
    <t>5053 Solados y pavimentos de madera</t>
  </si>
  <si>
    <t>5054 Colocación de aislamientos en edificios</t>
  </si>
  <si>
    <t>5055 Carpintería y cerrajería</t>
  </si>
  <si>
    <t>5056 Pintura y revestimiento con papel, tejido</t>
  </si>
  <si>
    <t>5057 Yeso, escayola y decoración</t>
  </si>
  <si>
    <t>5060 Instalación de andamios, cimbras, etc.</t>
  </si>
  <si>
    <t>507 construcción, reparación y conservación de toda clase de obras</t>
  </si>
  <si>
    <t>508 Agrupaciones y uniones temporales de empresas</t>
  </si>
  <si>
    <t>611 Comercio al por mayor de toda clase de mercancías</t>
  </si>
  <si>
    <t>6121 Com. may. Productos alimentic. bebidas y tabacos</t>
  </si>
  <si>
    <t>6122 Com. may. cereales, plantas, abonos, animales</t>
  </si>
  <si>
    <t>6123 Com. may. frutas y verduras</t>
  </si>
  <si>
    <t>6124 Com. may. carnes, huevos, aves y caza</t>
  </si>
  <si>
    <t>6125 Com. may. leche, Productos lácteos, miel, aceite</t>
  </si>
  <si>
    <t>6126 Com. may. bebidas y tabaco</t>
  </si>
  <si>
    <t>6127 Com. may. vinos y vinagres del país</t>
  </si>
  <si>
    <t>6128 Com. may. pescados</t>
  </si>
  <si>
    <t>6129 Com. may. otros Productos aliment., helados etc.</t>
  </si>
  <si>
    <t>6131 Com. may. Productos textiles, confecc, y calzado</t>
  </si>
  <si>
    <t>6132 Com. may. tejidos por metros, alfombras</t>
  </si>
  <si>
    <t>6133 Com. may. prendas exteriores vestir</t>
  </si>
  <si>
    <t>6134 Com. may. calzado, peletería, marroquinería</t>
  </si>
  <si>
    <t>6135 Com. may. camisería, lencería, mercería,…</t>
  </si>
  <si>
    <t>6139 Com. may. accesorios vestido ncop</t>
  </si>
  <si>
    <t>6141 Com. may. Productos farmacéuticos y medicamento</t>
  </si>
  <si>
    <t>6142 Com. may. Productos perfumería, droguería</t>
  </si>
  <si>
    <t>6143 Com. may. Productos mantenimiento hogar</t>
  </si>
  <si>
    <t>6144 Com. may. productos zoosanitarios</t>
  </si>
  <si>
    <t>6151 Com. may. vehículos y sus accesorios</t>
  </si>
  <si>
    <t>6152 Com. may. de muebles</t>
  </si>
  <si>
    <t>6153 Com. may. aparatos electrodomésticos</t>
  </si>
  <si>
    <t>6154 Com.may. apar.y mat. electronic</t>
  </si>
  <si>
    <t>6155 Comercio al por mayor de obras de arte</t>
  </si>
  <si>
    <t>6156 Galerías de arte</t>
  </si>
  <si>
    <t>6159 Com. may. otros artículos consumo duradero ncop</t>
  </si>
  <si>
    <t>6162 Com. may. hierro y acero</t>
  </si>
  <si>
    <t>6163 Com. may. minerales</t>
  </si>
  <si>
    <t>6164 Com. may. metales no férreos</t>
  </si>
  <si>
    <t>6165 Com. may. petróleo y lubricantes</t>
  </si>
  <si>
    <t>6166 Com. may. Productos químicos industriales</t>
  </si>
  <si>
    <t>6171 Com. may. fibras textiles brutas</t>
  </si>
  <si>
    <t>6172 Com. may. cueros y pieles en bruto</t>
  </si>
  <si>
    <t>6173 Com. may. madera y corcho</t>
  </si>
  <si>
    <t>6174 Com. may. materiales construcción</t>
  </si>
  <si>
    <t>6175 Com. may. maquinaria para madera y metal</t>
  </si>
  <si>
    <t>6176 Com. may. maquinaria agrícola</t>
  </si>
  <si>
    <t>6177 Com. may. maquinaria textil</t>
  </si>
  <si>
    <t>6178 Com. may. maquinas y material oficina</t>
  </si>
  <si>
    <t>6179 Com. may. inter industrial excep. química</t>
  </si>
  <si>
    <t>6181 Exportación toda clase mercancías</t>
  </si>
  <si>
    <t>6182 Com. may. mercancías en zonas francas</t>
  </si>
  <si>
    <t>6191 Com. may. juguetes y artículos deporte</t>
  </si>
  <si>
    <t>6192 Com. may. instrum. médicos y ortopédicos</t>
  </si>
  <si>
    <t>6193 Com. may. metales preciosos, y joyería</t>
  </si>
  <si>
    <t>6194 Com. may. Productos de papel y cartón</t>
  </si>
  <si>
    <t>6195 Com. may. artículos papelería y escritorio</t>
  </si>
  <si>
    <t>6196 Com. may. libros, periódicos y revistas</t>
  </si>
  <si>
    <t>6198 Compra-venta de ganado</t>
  </si>
  <si>
    <t>6199 Com. may. otros productos ncop</t>
  </si>
  <si>
    <t>621 Comercio al por mayor de chatarra y metales de desecho férreos y no férreos</t>
  </si>
  <si>
    <t>622 Comercio al por mayor de otros productos de recuperación</t>
  </si>
  <si>
    <t>623 Recuperación y comercio de residuos fuera de establecimiento permanente</t>
  </si>
  <si>
    <t>631 Intermediarios del comercio</t>
  </si>
  <si>
    <t>641 Comercio al por menor de frutas, verduras, hortalizas y tubérculos</t>
  </si>
  <si>
    <t>6421 Com. men. carnes, huevos, caza y granja</t>
  </si>
  <si>
    <t>6424 Com. men. carnicerías</t>
  </si>
  <si>
    <t>6425 Com. men. huevos, aves, granja y caza</t>
  </si>
  <si>
    <t>6426 Com. men. casquerías</t>
  </si>
  <si>
    <t>6431 Com. men. pescados</t>
  </si>
  <si>
    <t>6432 Com. men. bacalao y salazones</t>
  </si>
  <si>
    <t>6441 Com. men. pan, pasteles, confitería, lácteos</t>
  </si>
  <si>
    <t>6442 Despachos pan, pan especial, y bollería</t>
  </si>
  <si>
    <t>6444 Com. men. helados</t>
  </si>
  <si>
    <t>6445 Com. men. bombones y caramelos</t>
  </si>
  <si>
    <t>6446 Com. men. masas fritas</t>
  </si>
  <si>
    <t>645 Comercio al por menor de vinos y bebidas de todas clases</t>
  </si>
  <si>
    <t>6461 Com. men. tabacos en expendeduría</t>
  </si>
  <si>
    <t>6462 Com. men. tabaco extensiones transitorias</t>
  </si>
  <si>
    <t>6463 Com. men. tabaco expendedurías complement.</t>
  </si>
  <si>
    <t>6464 Com. men. tabaco con venta por recargo</t>
  </si>
  <si>
    <t>6465 Com. men. tabaco maquinas automáticas</t>
  </si>
  <si>
    <t>6466 Com. men. tabacos venta no estancada</t>
  </si>
  <si>
    <t>6468 Com. men. artículos para fumadores</t>
  </si>
  <si>
    <t>6471 Com. men. Productos alimenticios y bebidas</t>
  </si>
  <si>
    <t>6472 Com. men. Productos alimenticios menos 120 m2</t>
  </si>
  <si>
    <t>6473 Com. men- Productos alimenticios 120 – 399 m2</t>
  </si>
  <si>
    <t>6474 Com. men. Productos alimenticios sup.400 m2</t>
  </si>
  <si>
    <t>6475 Productos alimenticios y beb. maquinas</t>
  </si>
  <si>
    <t>6511 Com. men. Productos textiles para el hogar</t>
  </si>
  <si>
    <t>6512 Com. men. prendas de vestir y tocado</t>
  </si>
  <si>
    <t>6513 Com. men. lencería y corsetería</t>
  </si>
  <si>
    <t>6514 Com. men. mercería y paquetería</t>
  </si>
  <si>
    <t>6515 Com. men. prendas especiales</t>
  </si>
  <si>
    <t>6516 Com. men. calzado y complementos piel</t>
  </si>
  <si>
    <t>6517 Com. men. confecciones de peletería</t>
  </si>
  <si>
    <t>6521 Farmacias</t>
  </si>
  <si>
    <t>6522 Com. men. Productos droguería, perfumería</t>
  </si>
  <si>
    <t>6523 Com. men. Productos perfumería y cosmética</t>
  </si>
  <si>
    <t>6524 Com. men. plantas y hierbas, herbolarios</t>
  </si>
  <si>
    <t>6531 Com. men. muebles (excepto oficina)</t>
  </si>
  <si>
    <t>6532 Com. men. aparatos de uso domestico</t>
  </si>
  <si>
    <t>6533 Com. men. artículos menaje, ferretería, adorno</t>
  </si>
  <si>
    <t>6534 Com. men. materiales de construcción</t>
  </si>
  <si>
    <t>6535 Com. men. puertas, ventanas y persianas</t>
  </si>
  <si>
    <t>6539 Com. men. artículos hogar ncop</t>
  </si>
  <si>
    <t>6541 Com. men. vehículos terrestres</t>
  </si>
  <si>
    <t>6542 Com. men. accesorios y recambios vehículos</t>
  </si>
  <si>
    <t>6543 Com. men. vehículos aéreos</t>
  </si>
  <si>
    <t>6544 Com. men. vehículos fluviales y marítimos</t>
  </si>
  <si>
    <t>6545 Com. men. de toda clase de maquinaria</t>
  </si>
  <si>
    <t>6546 Com. men. cubiertas, bandas y cámaras aire</t>
  </si>
  <si>
    <t>6551 Com. men. combustibles todas clases</t>
  </si>
  <si>
    <t>6552 Com. men. gases combustibles</t>
  </si>
  <si>
    <t>6553 Com. men. carburantes y aceites vehículos</t>
  </si>
  <si>
    <t>656 Comercio al por menor de bienes usados (muebles, prendas y enseres ordinarios de uso domestico)</t>
  </si>
  <si>
    <t>657 Comercio al por menor de instrumentos musicales en general, así como de sus accesorios</t>
  </si>
  <si>
    <t>6591 Com. men. sellos, monedas, medallas, colecc.</t>
  </si>
  <si>
    <t>6592 Com. men. muebles y maquinas de oficina</t>
  </si>
  <si>
    <t>6593 Com. men. aparatos médicos, ortopédicos</t>
  </si>
  <si>
    <t>6594 Com. men. libros, periódicos, revistas.</t>
  </si>
  <si>
    <t>6595 Com. men. art. joyería, relojería, bisutería</t>
  </si>
  <si>
    <t>6596 Com. men. juguetes, artículos deporte, armas…</t>
  </si>
  <si>
    <t>6597 Com. men. semillas, abonos, flores, plantas</t>
  </si>
  <si>
    <t>6598 Com. men.”sex-shop”</t>
  </si>
  <si>
    <t>6599 Com. men.otros Productos ncop</t>
  </si>
  <si>
    <t>6611 Com. men. grandes almacenes</t>
  </si>
  <si>
    <t>6612 Com. men. en hipermercados</t>
  </si>
  <si>
    <t>6613 Com. men. almacenes populares</t>
  </si>
  <si>
    <t>6621 Com. men. en economatos y coop. de consumo</t>
  </si>
  <si>
    <t>6622 Com. men. toda clase artículos en otros locales</t>
  </si>
  <si>
    <t>6631 Com. men. Productos alimenticios sin establec.</t>
  </si>
  <si>
    <t>6632 Com. men. textiles y confecc. sin establec.</t>
  </si>
  <si>
    <t>6633 Com. men. calzado sin establecimiento</t>
  </si>
  <si>
    <t>6634 Com. men. droguería sin establecimiento</t>
  </si>
  <si>
    <t>6639 Com. men. otras mercancías sin establecim.</t>
  </si>
  <si>
    <t>6641 Venta artículos diversos en expositores</t>
  </si>
  <si>
    <t>6642 Vta. carretes fotos en expositores</t>
  </si>
  <si>
    <t>6649 Com. men. artículos diversos en maquinas</t>
  </si>
  <si>
    <t>665 Comercio al por menor por correo o por catalogo de productos diversos</t>
  </si>
  <si>
    <t>6711 Restaurantes cinco tenedores</t>
  </si>
  <si>
    <t>6712 Restaurantes cuatro tenedores</t>
  </si>
  <si>
    <t>6713 Restaurantes de tres tenedores</t>
  </si>
  <si>
    <t>6714 Restaurantes de dos tenedores</t>
  </si>
  <si>
    <t>6715 Restaurantes de un tenedor</t>
  </si>
  <si>
    <t>6721 cafeterías tres tazas</t>
  </si>
  <si>
    <t>6722 cafeterías dos tazas</t>
  </si>
  <si>
    <t>6723 cafeterías de una taza</t>
  </si>
  <si>
    <t>6731 Bares categoría especial</t>
  </si>
  <si>
    <t>6732 Otros cafés y bares</t>
  </si>
  <si>
    <t>6742 café-bar en ferrocarriles</t>
  </si>
  <si>
    <t>6743 Cabe-bar en barcos</t>
  </si>
  <si>
    <t>6744 café-bar aeronaves</t>
  </si>
  <si>
    <t>6745 café-bar sociedades, casinos, clubes…</t>
  </si>
  <si>
    <t>6746 café-bar teatros y cines</t>
  </si>
  <si>
    <t>6747 Servicios en parques o recintos feriales</t>
  </si>
  <si>
    <t>675 Servicios en quioscos, cajones, barracas u otros locales análogos</t>
  </si>
  <si>
    <t>676 Servicios de chocolaterías, heladerías y horchaterías</t>
  </si>
  <si>
    <t>6771 hostelera y restauración sin establec.</t>
  </si>
  <si>
    <t>6779 Otros serv. alimentación – restauración</t>
  </si>
  <si>
    <t>681 Servicio de hospedaje en hoteles y moteles</t>
  </si>
  <si>
    <t>682 Servicio de hospedaje en hostales y pensiones</t>
  </si>
  <si>
    <t>683 Servicio de hospedaje en fondas y casas de huéspedes</t>
  </si>
  <si>
    <t>684 Servicio de hospedaje en hoteles-apartamentos</t>
  </si>
  <si>
    <t>685 Alojamientos turísticos extrahoteleros</t>
  </si>
  <si>
    <t>686 Explotación de apartamentos privados a trabes de agencia o empresa organizada</t>
  </si>
  <si>
    <t>6871 Campamentos de lujo</t>
  </si>
  <si>
    <t>6872 Campamentos de primera clase</t>
  </si>
  <si>
    <t>6873 Campamentos de segunda clase</t>
  </si>
  <si>
    <t>6874 Campamentos de tercera clase</t>
  </si>
  <si>
    <t>6911 Reparación de artículos eléctricos para el hogar</t>
  </si>
  <si>
    <t>6912 Reparación de vehículos automóviles, bicicletas y otros vehículos</t>
  </si>
  <si>
    <t>6919 Reparación de otros bienes de consumo n.c.o.p.</t>
  </si>
  <si>
    <t>692 Reparación de maquinaria industrial</t>
  </si>
  <si>
    <t>699 Otras reparaciones n.c.o.p.</t>
  </si>
  <si>
    <t>7111 Transporte ferroviario de viajeros vía normal</t>
  </si>
  <si>
    <t>7112 Transporte ferroviario mercancías vía normal</t>
  </si>
  <si>
    <t>7121 Transporte ferroviario viajeros vía estrecha</t>
  </si>
  <si>
    <t>7122 Transporte ferroviario mercancías vía estrecha</t>
  </si>
  <si>
    <t>7211 Transporte urbano colectivo</t>
  </si>
  <si>
    <t>7212 Transporte por autotaxis</t>
  </si>
  <si>
    <t>7213 Transporte viajeros por carretera</t>
  </si>
  <si>
    <t>7214 Transporte sanitario en ambulancias</t>
  </si>
  <si>
    <t>722 Transporte de mercancías por carretera</t>
  </si>
  <si>
    <t>7291 Transporte ferrocarril de cremallera</t>
  </si>
  <si>
    <t>7292 Transporte teleféricos y funiculares</t>
  </si>
  <si>
    <t>7293 Otros servicios de Transporte terrestre</t>
  </si>
  <si>
    <t>7311 Transporte marítimo internacional pasajeros</t>
  </si>
  <si>
    <t>7312 Transporte marítimo internacional mercancías</t>
  </si>
  <si>
    <t>7321 Transporte marítimo internacional ptos petrol.</t>
  </si>
  <si>
    <t>7322 Transporte cabotaje Productos petrolíferos y gas</t>
  </si>
  <si>
    <t>7323 Transporte vías navegables interior petrol y g</t>
  </si>
  <si>
    <t>7331 Transporte cabotaje y vías interior viajeros</t>
  </si>
  <si>
    <t>7332 Transporte cabotaje y vías interior mercancías</t>
  </si>
  <si>
    <t>7334 Transporte marítimo pasajeros en jet-foil</t>
  </si>
  <si>
    <t>7411 Transporte aéreo nacional de viajeros</t>
  </si>
  <si>
    <t>7412 Transporte aéreo nacional mercancías</t>
  </si>
  <si>
    <t>7413 Transporte aéreo internacional de viajeros</t>
  </si>
  <si>
    <t>7414 Transporte aéreo internacional mercancías</t>
  </si>
  <si>
    <t>7421 Transporte aéreo nacional viajeros</t>
  </si>
  <si>
    <t>7422 Transporte aéreo nacional de mercancías</t>
  </si>
  <si>
    <t>7511 Guardia y custodia vehículos en garajes</t>
  </si>
  <si>
    <t>7512 Guardia y custodia vehículos ‘parking’</t>
  </si>
  <si>
    <t>7513 Guardia y custodia vehículos en solares</t>
  </si>
  <si>
    <t>7514 Explotación autopistas y túneles peaje</t>
  </si>
  <si>
    <t>7515 Engrase y lavado de vehículos</t>
  </si>
  <si>
    <t>7516 Servicios de carga y descarga mercancías</t>
  </si>
  <si>
    <t>7521 Servicios pilotaje y prácticos puertos</t>
  </si>
  <si>
    <t>7522 Servicios transbordo de barcos</t>
  </si>
  <si>
    <t>7523 Servicios de remolque de navíos</t>
  </si>
  <si>
    <t>7524 Servicios limpieza y desinfección barcos</t>
  </si>
  <si>
    <t>7525 Serv. salvamento y recuperación barcos</t>
  </si>
  <si>
    <t>7526 Servicios carga y descarga de buques</t>
  </si>
  <si>
    <t>7527 Explotación de puertos, canales y diques</t>
  </si>
  <si>
    <t>7528 Serv. señales marítimas y costeras</t>
  </si>
  <si>
    <t>7531 Terminales líneas Transporte aéreo aeropuertos</t>
  </si>
  <si>
    <t>7532 Servicio de control de navegación aérea</t>
  </si>
  <si>
    <t>7533 Serv. hangares y estacionamiento aviones</t>
  </si>
  <si>
    <t>7534 Serv. remolque, y mantenimiento aviones</t>
  </si>
  <si>
    <t>7535 Explotación integral de aeropuertos</t>
  </si>
  <si>
    <t>7539 Otros serv. anexos al Transporte aéreo ncop</t>
  </si>
  <si>
    <t>7541 Depósitos y almacenes generales</t>
  </si>
  <si>
    <t>7542 Depósitos y almacenes de vehículos</t>
  </si>
  <si>
    <t>7543 Silos y otros almacenes de granos</t>
  </si>
  <si>
    <t>7544 Almacenes frigoríficos</t>
  </si>
  <si>
    <t>7545 Almacenes y depósitos de líquidos</t>
  </si>
  <si>
    <t>7546 Guardamuebles</t>
  </si>
  <si>
    <t>7549 Otros depósitos especiales ncop</t>
  </si>
  <si>
    <t>7551 Servicios a otras agencias de viajes</t>
  </si>
  <si>
    <t>7552 Serv. al público de agencias de viajes</t>
  </si>
  <si>
    <t>7561 Agencias de Transporte, transitarios</t>
  </si>
  <si>
    <t>7562 Consignatarios de buques</t>
  </si>
  <si>
    <t>7569 Otros servicios de mediación del Transporte</t>
  </si>
  <si>
    <t>757 Servicios de mudanzas</t>
  </si>
  <si>
    <t>7611 Serv. telefónicos en domicilios particul</t>
  </si>
  <si>
    <t>7612 Serv. telefónicos uso público</t>
  </si>
  <si>
    <t>7613 Serv. telefónicos usos especiales</t>
  </si>
  <si>
    <t>7691 telecomunicación móvil</t>
  </si>
  <si>
    <t>7692 Tele transmisión de datos</t>
  </si>
  <si>
    <t>7693 Telecomunicación vía satélite</t>
  </si>
  <si>
    <t>7699 Otros serv. privados telecomunicación</t>
  </si>
  <si>
    <t>811 Banca</t>
  </si>
  <si>
    <t>812 Cajas de ahorro</t>
  </si>
  <si>
    <t>8191 Instituciones de crédito</t>
  </si>
  <si>
    <t>8192 Establecimientos financieros de crédito</t>
  </si>
  <si>
    <t>8193 Establecimientos de préstamo y crédito</t>
  </si>
  <si>
    <t>8194 Estab. financieros de ‘factoring’</t>
  </si>
  <si>
    <t>8195 Arrendamiento financiero</t>
  </si>
  <si>
    <t>8196 Entidades de cambio de moneda</t>
  </si>
  <si>
    <t>8199 Otras entidades financieras ncop</t>
  </si>
  <si>
    <t>8211 Seguros de vida</t>
  </si>
  <si>
    <t>8212 Seguros de capitalización</t>
  </si>
  <si>
    <t>8213 Seguros mixtos de vida y capitalización</t>
  </si>
  <si>
    <t>8221 Seguros de asistencia sanitaria</t>
  </si>
  <si>
    <t>8222 Seguros de entierro</t>
  </si>
  <si>
    <t>8223 Seguros de daños materiales</t>
  </si>
  <si>
    <t>8224 Seguros de transportes</t>
  </si>
  <si>
    <t>8229 Otros seguros</t>
  </si>
  <si>
    <t>823 Otras entidades aseguradoras (montepíos, cajas de pensiones,…)</t>
  </si>
  <si>
    <t>8311 Serv.compra-vta. de valores mobiliarios</t>
  </si>
  <si>
    <t>8312 Ser. financ. contratación productos</t>
  </si>
  <si>
    <t>8313 Serv. de compensación bancaria</t>
  </si>
  <si>
    <t>8319 Otros servicios financieros ncop</t>
  </si>
  <si>
    <t>8321 Agencias de seguros y corredurías</t>
  </si>
  <si>
    <t>8322 Serv. tasación y tarificación seguros</t>
  </si>
  <si>
    <t>8329 Otros serv. auxiliares de seguros</t>
  </si>
  <si>
    <t>8331 Promoción inmobiliaria de terrenos</t>
  </si>
  <si>
    <t>8332 Promoción inmobiliaria de edificaciones</t>
  </si>
  <si>
    <t>834 Servicios relativos a la propiedad inmobiliaria y a la propiedad industrial</t>
  </si>
  <si>
    <t>841 Servicios jurídicos</t>
  </si>
  <si>
    <t>842 Servicios financieros y contables</t>
  </si>
  <si>
    <t>8431 Servicios técnicos de ingeniería</t>
  </si>
  <si>
    <t>8432 Serv. tec. de arquitectura</t>
  </si>
  <si>
    <t>8433 Serv. tec. prospecciones y geología</t>
  </si>
  <si>
    <t>8434 Serv. técnicos de topografía</t>
  </si>
  <si>
    <t>8435 Serv. técnicos de delineación</t>
  </si>
  <si>
    <t>8436 Inspección técnica de vehículos</t>
  </si>
  <si>
    <t>8439 Otros servicios técnicos ncop</t>
  </si>
  <si>
    <t>844 Servicios de publicidad, relaciones públicas y similares</t>
  </si>
  <si>
    <t>845 Explotación electrónica por cuenta de terceros</t>
  </si>
  <si>
    <t>846 Empresas de estudios de mercado</t>
  </si>
  <si>
    <t>847 Servicios integrales de correos y telecomunicaciones</t>
  </si>
  <si>
    <t>8491 Cobros de deudas y confección facturas</t>
  </si>
  <si>
    <t>8492 Serv. mecanográficos, taquigráficos, etc</t>
  </si>
  <si>
    <t>8493 Serv. traducción y similares</t>
  </si>
  <si>
    <t>8494 Serv. custodia, seguridad y protección</t>
  </si>
  <si>
    <t>8495 Servicios recad., reparto y manip. corres</t>
  </si>
  <si>
    <t>8496 Serv. colocación y suministro de personal</t>
  </si>
  <si>
    <t>8497 Serv. gestión administrativa</t>
  </si>
  <si>
    <t>8498 Multiservicios intensivos en personal</t>
  </si>
  <si>
    <t>8499 Otros servicios independientes ncop</t>
  </si>
  <si>
    <t>851 Alquiler de maquinaria y equipo agrícola</t>
  </si>
  <si>
    <t>852 Alquiler de maquinaria y equipo para la construcción</t>
  </si>
  <si>
    <t>853 Alquiler de maquinaria y equipo contable, de oficina y cálculo electrónico</t>
  </si>
  <si>
    <t>854 Alquiler de automóviles sin conductor</t>
  </si>
  <si>
    <t>8551 Alquiler de aeronaves de todas clases</t>
  </si>
  <si>
    <t>8552 Alquiler de embarcaciones</t>
  </si>
  <si>
    <t>8553 Alquiler de bicicletas</t>
  </si>
  <si>
    <t>8559 Alquiler otros medios transp. n.c.o.p.</t>
  </si>
  <si>
    <t>8561 Alquiler de bienes de consumo</t>
  </si>
  <si>
    <t>8562 Alquiler de películas de video</t>
  </si>
  <si>
    <t>8571 Alquiler de aparatos de medida</t>
  </si>
  <si>
    <t>8572 Serv. de pesa a medida sin alquiler</t>
  </si>
  <si>
    <t>8573 Alquiler contadores para automóviles</t>
  </si>
  <si>
    <t>8574 Alquiler, lec., cons., contadores de luz</t>
  </si>
  <si>
    <t>8575 Lectura y cons. contad. luz tanto alzado</t>
  </si>
  <si>
    <t>8576 Alquiler, lec. y cons. contadores gas</t>
  </si>
  <si>
    <t>8577 Lectura y cons. de contadores de gas</t>
  </si>
  <si>
    <t>8578 Alquiler, lec. y cons. contadores agua</t>
  </si>
  <si>
    <t>8579 Lectura y cons. de contadores de agua</t>
  </si>
  <si>
    <t>859 Alquiler de otros bienes n.c.o.p. (sin personal permanente)</t>
  </si>
  <si>
    <t>8611 Alquiler de viviendas</t>
  </si>
  <si>
    <t>8612 Alquiler locales industriales</t>
  </si>
  <si>
    <t>862 Alquiler de bienes inmuebles de naturaleza rustica</t>
  </si>
  <si>
    <t>911 Servicios agrícolas y ganaderos</t>
  </si>
  <si>
    <t>912 Servicios forestales</t>
  </si>
  <si>
    <t>913 Servicios relacionados con la pesca y la acuicultura</t>
  </si>
  <si>
    <t>9211 Serv. limpieza viaria y jardines</t>
  </si>
  <si>
    <t>9212 Serv. recogida de basuras y desechos</t>
  </si>
  <si>
    <t>9213 Exterminio animales dañinos y desifecc.</t>
  </si>
  <si>
    <t>9214 Serv. alcantarillado, evacuación aguas</t>
  </si>
  <si>
    <t>9215 Servicios incineración, elim. basuras</t>
  </si>
  <si>
    <t>9216 Serv. protección y acondic. ambiental</t>
  </si>
  <si>
    <t>9217 Serv. protección contra incendios</t>
  </si>
  <si>
    <t>9218 Serv. admon. cementerios</t>
  </si>
  <si>
    <t>9219 Otros servicios de saneamiento n.c.o.p.</t>
  </si>
  <si>
    <t>9221 Serv. limpieza interiores</t>
  </si>
  <si>
    <t>9222 Serv. especializados de limpieza</t>
  </si>
  <si>
    <t>9311 Guardería y enseñanza infantil, exclusiv.</t>
  </si>
  <si>
    <t>9312 Enseñanza educación general básica</t>
  </si>
  <si>
    <t>9313 Enseñanza bachillerato, f.p., y c.o.u.</t>
  </si>
  <si>
    <t>9314 Enseñanza reglada (preesc, egb, bup, fp, cou)</t>
  </si>
  <si>
    <t>9315 Enseñanza de educación superior</t>
  </si>
  <si>
    <t>9321 Enseñanza formación prof. no superior</t>
  </si>
  <si>
    <t>9322 Enseñanza form. profesional superior</t>
  </si>
  <si>
    <t>9331 Enseñ. conducción vehículos</t>
  </si>
  <si>
    <t>9332 Promoción cursos, estudios en el extranj.</t>
  </si>
  <si>
    <t>9339 Otros activ. enseñanza</t>
  </si>
  <si>
    <t>934 Enseñanza fuera de establecimiento permanente</t>
  </si>
  <si>
    <t>9351 Colegios mayores</t>
  </si>
  <si>
    <t>9352 Residencias de estudiantes</t>
  </si>
  <si>
    <t>9361 investigación cc. exactas y naturales</t>
  </si>
  <si>
    <t>9362 investigación cc. medicas</t>
  </si>
  <si>
    <t>9363 Investigaciones agrarias</t>
  </si>
  <si>
    <t>9364 Invest. cc. sociales, humanidades</t>
  </si>
  <si>
    <t>9365 investigación técnica industrial</t>
  </si>
  <si>
    <t>9369 Otras investigaciones científicas ncop</t>
  </si>
  <si>
    <t>9411 Hospitales generales</t>
  </si>
  <si>
    <t>9412 Hospitales especializados</t>
  </si>
  <si>
    <t>9421 Consultorios médicos, sanitarios…</t>
  </si>
  <si>
    <t>9422 Balnearios y baños</t>
  </si>
  <si>
    <t>9429 Otros serv. sanitarios</t>
  </si>
  <si>
    <t>943 Consultas y clínicas de estomatología y odontología</t>
  </si>
  <si>
    <t>944 Servicios de naturopatía, acupuntura y otros servicios parasanitarios</t>
  </si>
  <si>
    <t>945 Consultas y clínicas veterinarias</t>
  </si>
  <si>
    <t>951 Asistencia y servicios sociales para niños, jóvenes, ancianos,… (centros residenciales)</t>
  </si>
  <si>
    <t>952 Asistencia y servicios sociales para niños, jóvenes, ancianos,… (centros no residenciales)</t>
  </si>
  <si>
    <t>9611 Producción películas cinematográficas</t>
  </si>
  <si>
    <t>9612 Doblaje, montaje de películas</t>
  </si>
  <si>
    <t>9613 Decoraciones escénicas películas</t>
  </si>
  <si>
    <t>9621 Distribución y venta de películas</t>
  </si>
  <si>
    <t>9622 Distribución y venta mayor de películas</t>
  </si>
  <si>
    <t>9631 Exhibición de películas de cine y video</t>
  </si>
  <si>
    <t>9632 Exhibición películas aire libre</t>
  </si>
  <si>
    <t>9633 Exhibición películas sin establecimiento</t>
  </si>
  <si>
    <t>9634 Exhibición películas establec. distintos</t>
  </si>
  <si>
    <t>9641 Servicios de radiodifusión</t>
  </si>
  <si>
    <t>9642 Servicios de televisión</t>
  </si>
  <si>
    <t>9643 Serv. transmisión y enlace señales TV</t>
  </si>
  <si>
    <t>9651 Espectáculos en salas y locales</t>
  </si>
  <si>
    <t>9652 Espectáculos al aire libre</t>
  </si>
  <si>
    <t>9653 Espectáculos fuera establecimiento</t>
  </si>
  <si>
    <t>9654 Empresas de espectáculos</t>
  </si>
  <si>
    <t>9655 Espectáculos taurinos</t>
  </si>
  <si>
    <t>9661 Bibliotecas y museos</t>
  </si>
  <si>
    <t>9662 zoológicos, botánicos y similares</t>
  </si>
  <si>
    <t>9669 Otros servicios culturales ncop</t>
  </si>
  <si>
    <t>9671 Instalaciones deportivas</t>
  </si>
  <si>
    <t>9672 Escuelas y serv. perfecc. del deporte</t>
  </si>
  <si>
    <t>9673 Alquiler artículos deporte en inst. dep.</t>
  </si>
  <si>
    <t>9681 Instalac. celeb. espectáculos deportivos</t>
  </si>
  <si>
    <t>9682 Organización espectáculos deportivos</t>
  </si>
  <si>
    <t>9683 Organiz. espect. deport. federac. y clubes</t>
  </si>
  <si>
    <t>9691 Salas de baile y discotecas</t>
  </si>
  <si>
    <t>9692 Casinos de juego</t>
  </si>
  <si>
    <t>9693 Juegos de bingo</t>
  </si>
  <si>
    <t>9694 Maquinas recreativas y de azar</t>
  </si>
  <si>
    <t>9695 Juegos billar, ping-pong, bolos y otros</t>
  </si>
  <si>
    <t>9696 Salones recreativos y de juego</t>
  </si>
  <si>
    <t>9697 Otras maquinas automáticas</t>
  </si>
  <si>
    <t>9711 Tinte, limp. seco, lavado y planchado</t>
  </si>
  <si>
    <t>9712 Limpieza y teñido del calzado</t>
  </si>
  <si>
    <t>9713 Zurcido y reparación de ropas</t>
  </si>
  <si>
    <t>9721 Serv. peluquería señoras y caballeros</t>
  </si>
  <si>
    <t>9722 Salones e institutos de belleza</t>
  </si>
  <si>
    <t>9731 Servicios fotográficos</t>
  </si>
  <si>
    <t>9732 Maquinas automat. fotografías y fotocop.</t>
  </si>
  <si>
    <t>9733 Serv. copias documentos maq. fotocopia</t>
  </si>
  <si>
    <t>974 Agencias de prestación de servicios domésticos</t>
  </si>
  <si>
    <t>975 Servicios de enmarcación</t>
  </si>
  <si>
    <t>9791 Serv. pompas fúnebres</t>
  </si>
  <si>
    <t>9792 Adorno de templos y otros locales</t>
  </si>
  <si>
    <t>9793 Agencias matrimoniales y otros servicios</t>
  </si>
  <si>
    <t>9794 Adiestramiento y cuidados de animales</t>
  </si>
  <si>
    <t>9799 Otros servicios personales ncop</t>
  </si>
  <si>
    <t>9811 Curiosidades en parques, grutas,…</t>
  </si>
  <si>
    <t>9812 Jardines de recreo</t>
  </si>
  <si>
    <t>9813 Parques de atracciones (tamb. acuáticos)</t>
  </si>
  <si>
    <t>9821 Tómbolas y rifas autorizadas establecim.</t>
  </si>
  <si>
    <t>9822 Tómbolas y rifas autor. sin establecim.</t>
  </si>
  <si>
    <t>9823 Exposición figuras de cera establecim.</t>
  </si>
  <si>
    <t>9824 Otras atracc., servicios, fuera establec.</t>
  </si>
  <si>
    <t>9825 Organiz. y celeb. apuestas deport. loter</t>
  </si>
  <si>
    <t>983 Agencias de colocación de artistas</t>
  </si>
  <si>
    <t>9891 Expedición billetes espectáculos</t>
  </si>
  <si>
    <t>9892 Serv. organiz. congresos, asambleas,…</t>
  </si>
  <si>
    <t>9893 Parques o recintos feriales</t>
  </si>
  <si>
    <t>991 prestación de servicios por sociedades de desarrollo industrial regional</t>
  </si>
  <si>
    <t>999 Otros servicios n.c.o.p.</t>
  </si>
  <si>
    <t>011. DOCTORES Y LICENCIADOS EN CIENCIAS BIOLÓGICAS.</t>
  </si>
  <si>
    <t>012. INGENIEROS AGRÓNOMOS Y DE MONTES.</t>
  </si>
  <si>
    <t>013. VETERINARIOS.</t>
  </si>
  <si>
    <t>021. TÉCNICOS EN BIOLOGÍA, AGRONOMÍA Y SILVICULTURA.</t>
  </si>
  <si>
    <t>022. INGENIEROS TÉCNICOS AGRÍCOLAS E INGENIEROS TÉCNICOS FORESTALES.</t>
  </si>
  <si>
    <t>023. INGENIEROS TÉCNICOS TOPÓGRAFOS.</t>
  </si>
  <si>
    <t>024. AUXILIARES Y AYUDANTES EN VETERINARIA (SEXADORES DE POLLOS, CASTRADORES, ETC.).</t>
  </si>
  <si>
    <t>099. OTROS PROFESIONALES RELACIONADOS CON LA AGRICULTURA, GANADERÍA, CAZA, SILVICULTURA Y PESCA, N.C.O.P.</t>
  </si>
  <si>
    <t>111. DOCTORES Y LICENCIADOS EN CIENCIAS FÍSICAS, DOCTORES Y LICENCIADOS EN CIENCIAS GEOFÍSICAS Y DOCTORES Y LICENCIADOS EN CIENCIAS GEOLÓGICAS.</t>
  </si>
  <si>
    <t>112. INGENIEROS DE MINAS.</t>
  </si>
  <si>
    <t>121. DOCTORES Y LICENCIADOS EN CIENCIAS QUÍMICAS.</t>
  </si>
  <si>
    <t>131. INGENIEROS TÉCNICOS DE MINAS, FACULTATIVOS Y PERITOS.</t>
  </si>
  <si>
    <t>199. OTROS PROFESIONALES RELACIONADOS CON LAS ACTIVIDADES PROPIAS DE LA ENERGÍA, AGUA, MINERÍA E INDUSTRIA QUÍMICA N.C.O.P.</t>
  </si>
  <si>
    <t>211. INGENIEROS AERONÁUTICOS.</t>
  </si>
  <si>
    <t>212. INGENIEROS NAVALES.</t>
  </si>
  <si>
    <t>213. INGENIEROS DE TELECOMUNICACIÓN.</t>
  </si>
  <si>
    <t>214. INGENIEROS DE ARMAMENTO Y CONSTRUCCIÓN, DE ARMAS NAVALES Y ELECTROMECÁNICOS DEL ICAI.</t>
  </si>
  <si>
    <t>221. INGENIEROS TÉCNICOS AERONÁUTICOS, AYUDANTES Y PERITOS.</t>
  </si>
  <si>
    <t>222. INGENIEROS TÉCNICOS DE TELECOMUNICACIÓN, AYUDANTES Y PERITOS.</t>
  </si>
  <si>
    <t>223. AYUDANTES DE INGENIEROS DE ARMAMENTO Y CONSTRUCCIÓN, DE ARMAS NAVALES E INGENIEROS TÉCNICOS ELECTROMECÁNICOS DEL ICAI.</t>
  </si>
  <si>
    <t>224. DIBUJANTES TÉCNICOS.</t>
  </si>
  <si>
    <t>225. TÉCNICOS EN TELECOMUNICACIÓN.</t>
  </si>
  <si>
    <t>226. TÉCNICOS EN SONIDO.</t>
  </si>
  <si>
    <t>227. TÉCNICOS EN ILUMINACIÓN.</t>
  </si>
  <si>
    <t>228. INGENIEROS TÉCNICOS NAVALES, AYUDANTES Y PERITOS.</t>
  </si>
  <si>
    <t>299. OTROS PROFESIONALES RELACIONADOS CON LAS INDUSTRIAS DE LA AERONÁUTICA, DE LA TELECOMUNICACIÓN Y DE LA MECÁNICA DE PRECISIÓN, N.C.O.P.</t>
  </si>
  <si>
    <t>311. INGENIEROS INDUSTRIALES Y TEXTILES.</t>
  </si>
  <si>
    <t>321. INGENIEROS TÉCNICOS INDUSTRIALES Y TEXTILES, AYUDANTES Y PERITOS.</t>
  </si>
  <si>
    <t>322. TÉCNICOS EN ARTES GRÁFICAS.</t>
  </si>
  <si>
    <t>399. OTROS PROFESIONALES RELACIONADOS CON OTRAS INDUSTRIAS MANUFACTURERAS, N.C.O.P.</t>
  </si>
  <si>
    <t>411. ARQUITECTOS.</t>
  </si>
  <si>
    <t>412. INGENIEROS DE CAMINOS, CANALES Y PUERTOS.</t>
  </si>
  <si>
    <t>421. ARQUITECTOS TÉCNICOS Y APAREJADORES.</t>
  </si>
  <si>
    <t>422. INGENIEROS TÉCNICOS DE OBRAS PÚBLICAS, AYUDANTES Y PERITOS.</t>
  </si>
  <si>
    <t>431. DELINEANTES.</t>
  </si>
  <si>
    <t>432. DECORADORES-DISEÑADORES DE INTERIORES.</t>
  </si>
  <si>
    <t>441. TÉCNICOS SUPERIORES EN DESARROLLO DE PROYECTOS URBANÍSTICOS Y OPERACIONES TOPOGRÁFICAS.</t>
  </si>
  <si>
    <t>451. INGENIEROS EN GEODESIA Y CARTOGRAFÍA.</t>
  </si>
  <si>
    <t>499. OTROS PROFESIONALES RELACIONADOS CON LA CONSTRUCCIÓN, N.C.O.P.</t>
  </si>
  <si>
    <t>511. AGENTES COMERCIALES.</t>
  </si>
  <si>
    <t>521. TÉCNICOS EN HOSTELERÍA.</t>
  </si>
  <si>
    <t>599. OTROS PROFESIONALES RELACIONADOS CON EL COMERCIO Y LA HOSTELERIA, N.C.O.P.</t>
  </si>
  <si>
    <t>611. AGENTES DE FERROCARRILES.</t>
  </si>
  <si>
    <t>612. CONDUCTORES DE VEHÍCULOS TERRESTRES.</t>
  </si>
  <si>
    <t>699. OTROS PROFESIONALES RELACIONADOS CON EL TRANSPORTE Y LAS COMUNICACIONES N.C.O.P.</t>
  </si>
  <si>
    <t>711. ACTUARIOS DE SEGUROS.</t>
  </si>
  <si>
    <t>712. AGENTES Y CORREDORES DE SEGUROS.</t>
  </si>
  <si>
    <t>721. AGENTES COLEGIADOS DE LA PROPIEDAD INDUSTRIAL Y DE LA PROPIEDAD INMOBILIARIA.</t>
  </si>
  <si>
    <t>722. GESTORES ADMINISTRATIVOS.</t>
  </si>
  <si>
    <t>723. ADMINISTRADORES DE FINCAS.</t>
  </si>
  <si>
    <t>724. INTERMEDIARIOS EN LA PROMOCIÓN DE EDIFICACIONES.</t>
  </si>
  <si>
    <t>725. HABILITADOS DE CLASES PASIVAS.</t>
  </si>
  <si>
    <t>726. GRADUADOS SOCIALES.</t>
  </si>
  <si>
    <t>727. AGENTES O INTERMEDIARIOS EN FACILITAR PRÉSTAMOS.</t>
  </si>
  <si>
    <t>728. AGENTES DE ADUANAS.</t>
  </si>
  <si>
    <t>731. ABOGADOS.</t>
  </si>
  <si>
    <t>732. PROCURADORES.</t>
  </si>
  <si>
    <t>733. NOTARIOS.</t>
  </si>
  <si>
    <t>734. REGISTRADORES.</t>
  </si>
  <si>
    <t>741. ECONOMISTAS.</t>
  </si>
  <si>
    <t>742. INTENDENTES. Y PROFESORES MERCANTILES.</t>
  </si>
  <si>
    <t>743. PERITOS MERCANTILES.</t>
  </si>
  <si>
    <t>744. DIPLOMADOS EN CIENCIAS EMPRESARIALES.</t>
  </si>
  <si>
    <t>746. CORREDORES DE COMERCIO LIBRES.</t>
  </si>
  <si>
    <t>747. AUDITORES DE CUENTAS Y CENSORES JURADOS DE CUENTAS.</t>
  </si>
  <si>
    <t>748. ADMINISTRADORES DE LA CARTERA DE VALORES.</t>
  </si>
  <si>
    <t>749. CORREDORES INTÉRPRETES Y CORREDORES MARÍTIMOS.</t>
  </si>
  <si>
    <t>751. PROFESIONALES DE LA PUBLICIDAD, RELACIONES PÚBLICAS Y SIMILARES.</t>
  </si>
  <si>
    <t>761. DOCTORES Y LICENCIADOS EN CIENCIAS EXACTAS Y ESTADÍSTICAS.</t>
  </si>
  <si>
    <t>762. DOCTORES, LICENCIADOS E INGENIEROS EN INFORMÁTICA.</t>
  </si>
  <si>
    <t>763. PROGRAMADORES Y ANALISTAS DE INFORMÁTICA.</t>
  </si>
  <si>
    <t>764. DIPLOMADOS EN INFORMÁTICA.</t>
  </si>
  <si>
    <t>765. GRABADORES, INFORMÁTICOS Y OTROS PROFESIONALES AUXILIARES DEL TRATAMIENTO ELECTRÓNICO DE DATOS.</t>
  </si>
  <si>
    <t>771. AGENTES COBRADORES DE FACTURAS, DE EFECTOS COMERCIALES, DE PRÉSTAMOS Y DERECHOS DE TODAS CLASES.</t>
  </si>
  <si>
    <t>772. ESTENOTIPISTAS, MECANÓGRAFOS, TAQUÍGRAFOS Y OTROS PROFESIONALES ADMINISTRATIVOS.</t>
  </si>
  <si>
    <t>773. DETECTIVES PRIVADOS Y PROFESIONALES QUE PRESTAN SERVICIOS DE VIGILANCIA, PROTECCIÓN Y SEGURIDAD.</t>
  </si>
  <si>
    <t>774. TRADUCTORES E INTÉRPRETES.</t>
  </si>
  <si>
    <t>775. DOCTORES Y LICENCIADOS EN FILOSOFÍA Y LETRAS.</t>
  </si>
  <si>
    <t>776. DOCTORES Y LICENCIADOS EN CIENCIAS POLÍTICAS Y SOCIALES, PSICÓLOGOS, ANTROPÓLOGOS, HISTORIADORES, Y SIMILARES.</t>
  </si>
  <si>
    <t>777. ESPECIALISTAS EN ASUNTOS DE PERSONAL Y ORIENTACIÓN Y ANÁLISIS PROFESIONAL.</t>
  </si>
  <si>
    <t>778. DIPLOMADOS EN BIBLIOTECONOMÍA Y DOCUMENTACIÓN.</t>
  </si>
  <si>
    <t>799. OTROS PROFESIONALES RELACIONADOS CON LAS ACTIVIDADES FINANCIERAS, JURÍDICAS, DE SEGUROS Y DE ALQUILERES, N.C.O.P.</t>
  </si>
  <si>
    <t>811. PROFESIONALES QUE PRESTAN SERVICIOS DE LIMPIEZA.</t>
  </si>
  <si>
    <t>821. PERSONAL DOCENTE DE ENSEÑANZA SUPERIOR.</t>
  </si>
  <si>
    <t>822. PERSONAL DOCENTE DE ENSEÑANZA MEDIA.</t>
  </si>
  <si>
    <t>823. PERSONAL DOCENTE DE ENSEÑANZA GENERAL BÁSICA Y PREESCOLAR.</t>
  </si>
  <si>
    <t>824. PROFESORES DE FORMACIÓN Y PERFECCIONAMIENTO PROFESIONAL.</t>
  </si>
  <si>
    <t>825. PROFESORES DE CONDUCCIÓN DE VEHICULOS TERRESTRES, ACUÁTICOS, AERONÁUTICOS, ETC.</t>
  </si>
  <si>
    <t>826. PERSONAL DOCENTE DE ENSAÑANZAS DIVERSAS, TALES COMO EDUCACIÓN FISICA Y DEPORTES, IDIOMAS, MECANOGRÁFIA, PREPARACIÓN DE EXAMENES Y OPOSICIONES Y SIMILARES.</t>
  </si>
  <si>
    <t>831. MÉDICOS DE MEDICINA GENERAL.</t>
  </si>
  <si>
    <t>832. MÉDICOS ESPECIALISTAS (EXCLUIDOS ESTOMATÓLOGOS Y ODONTÓLOGOS).</t>
  </si>
  <si>
    <t>833. ESTOMATÓLOGOS.</t>
  </si>
  <si>
    <t>834. ODONTÓLOGOS.</t>
  </si>
  <si>
    <t>835. FARMACÉUTICOS.</t>
  </si>
  <si>
    <t>836. AYUDANTES TÉCNICOS SANITARIOS Y FISIOTERAPEUTAS.</t>
  </si>
  <si>
    <t>837. PROTÉSICOS E HIGIENISTAS DENTALES.</t>
  </si>
  <si>
    <t>838. ÓPTICOS-OPTOMETRISTAS Y PODÓLOGOS.</t>
  </si>
  <si>
    <t>839. MASAJISTAS, BROMATOLOGOS, DIETISTAS Y AUXILIARES DE ENFERMERÍA.</t>
  </si>
  <si>
    <t>841. NATURÓPATAS, ACUPUNTORES Y OTROS PROFESIONALES PARASANITARIOS.</t>
  </si>
  <si>
    <t>851. REPRESENTANTES TÉCNICOS DEL ESPECTÁCULO.</t>
  </si>
  <si>
    <t>852. APODERADOS Y REPRESENTANTES TAURINOS.</t>
  </si>
  <si>
    <t>853. AGENTES DE COLOCACIÓN DE ARTISTAS.</t>
  </si>
  <si>
    <t>854. EXPERTOS EN ORGANIZACIÓN DE CONGRESOS, ASAMBLEAS Y SIMILARES.</t>
  </si>
  <si>
    <t>855. AGENTES Y CORREDORES DE APUESTAS EN LOS ESPECTÁCULOS.</t>
  </si>
  <si>
    <t>861. PINTORES, ESCULTORES, CERAMISTAS, ARTESANOS, GRABADORES Y ARTISTAS SIMILARES.</t>
  </si>
  <si>
    <t>862. RESTAURADORES DE OBRAS DE ARTE.</t>
  </si>
  <si>
    <t>871. EXPENDEDORES OFICIALES DE LOTERÍAS, APUESTAS DEPORTIVAS Y OTROS JUEGOS, INCLUIDOS EN LA RED COMERCIAL DEL ORGANISMO NACIONAL DE LOTERÍAS Y APUESTAS DEL ESTADO (EXCLUIDOS LOS CLASIFICADOS EN EL 855).</t>
  </si>
  <si>
    <t>872. EXPENDEDORES OFICIALES DE LOTERÍAS, APUESTAS DEPORTIVAS Y OTROS JUEGOS, PERTENECIENTES A OTROS ORGANISMOS DISTINTOS DEL ORGANISMO NACIONAL DE LOTERIAS Y APUESTAS DEL ESTADO.</t>
  </si>
  <si>
    <t>873. EXPENDEDORES NO OFICIALES AUTORIZADOS PARA LA RECEPCIÓN DE APUESTAS DEPORTIVAS, DE OTROS JUEGOS Y DE LOTERÍAS DIVERSAS.</t>
  </si>
  <si>
    <t>881. ASTRÓLOGOS Y SIMILARES.</t>
  </si>
  <si>
    <t>882. GUÍAS DE TURISMO.</t>
  </si>
  <si>
    <t>883. GUIAS INTERPRETES DE TURISMO.</t>
  </si>
  <si>
    <t>884. PERITOS TASADORES DE SEGUROS, ALHAJAS, GENEROS Y EFECTOS.</t>
  </si>
  <si>
    <t>885. LIQUIDADORES Y COMISARIOS DE AVERIAS.</t>
  </si>
  <si>
    <t>886. CRONOMETRADORES.</t>
  </si>
  <si>
    <t>887. MAQUILLADORES Y ESTETICISTAS.</t>
  </si>
  <si>
    <t>888. GRAFÓLOGOS.</t>
  </si>
  <si>
    <t>899. OTROS PROFESIONALES RELACIONADOS CON LOS SERVICIOS A QUE SE REFIERE ESTA DIVISIÓN.</t>
  </si>
  <si>
    <t>Actividades Profesionales.</t>
  </si>
  <si>
    <t>Actividades Artísticas.</t>
  </si>
  <si>
    <t>011. DIRECTORES DE CINE Y TEATRO.</t>
  </si>
  <si>
    <t>012. AYUDANTES DE DIRECCIÓN.</t>
  </si>
  <si>
    <t>013. ACTORES DE CINE Y TEATRO.</t>
  </si>
  <si>
    <t>014. EXTRAS ESPECIALIZADOS, DOBLES, COMPARSAS Y MERITORIOS.</t>
  </si>
  <si>
    <t>015. OPERADORES DE CÁMARAS DE CINE, DE TELEVISIÓN Y VÍDEO.</t>
  </si>
  <si>
    <t>016. HUMORISTAS, CARICATOS, EXCÉNTRICOS, CHARLISTAS, RECITADORES, ILUSIONISTAS, ETC.</t>
  </si>
  <si>
    <t>017. APUNTADORES Y REGIDORES.</t>
  </si>
  <si>
    <t>018. ARTISTAS DE CIRCO.</t>
  </si>
  <si>
    <t>019. OTRAS ACTIVIDADES RELACIONADAS CON EL CINE, EL TEATRO Y EL CIRCO, N.C.O.P.</t>
  </si>
  <si>
    <t>022. BAILARINES.</t>
  </si>
  <si>
    <t>029. OTRAS ACTIVIDADES RELACIONADAS CON EL BAILE, N.C.O.P.</t>
  </si>
  <si>
    <t>031. MAESTROS Y DIRECTORES DE MÚSICA.</t>
  </si>
  <si>
    <t>032. INTERPRETES DE INSTRUMENTOS MUSICALES.</t>
  </si>
  <si>
    <t>033. CANTANTES.</t>
  </si>
  <si>
    <t>039. OTRAS ACTIVIDADES RELACIONADAS CON LA MÚSICA, N.C.O.P.</t>
  </si>
  <si>
    <t>041. JUGADORES Y ENTRENADORES DE FÚTBOL.</t>
  </si>
  <si>
    <t>043. PILOTOS, ENTRENADORES Y PREPARADORES DE MOTOCICLISMO Y AUTOMOVILISMO.</t>
  </si>
  <si>
    <t>044. BOXEADORES, ENTRENADORES Y PREPARADORES DE BOXEO.</t>
  </si>
  <si>
    <t>045. JUGADORES, ENTRENADORES Y PREPARADORES DE BALONCESTO.</t>
  </si>
  <si>
    <t>046. CORREDORES, ENTRENADORES Y PREPARADORES DE CICLISMO.</t>
  </si>
  <si>
    <t>047. JUGADORES, ENTRENADORES Y PREPARADORES DE BALONMANO, VOLEIBOL, PELOTA Y OTROS DEPORTISTAS DE LA HÍPICA, LUCHA, ETC.</t>
  </si>
  <si>
    <t>048. ÁRBITROS DE ESPECTÁCULOS DEPORTIVOS.</t>
  </si>
  <si>
    <t>049. OTRAS ACTIVIDADES RELACIONADAS CON EL DEPORTE, N.C.O.P.</t>
  </si>
  <si>
    <t>051. MATADORES DE TOROS.</t>
  </si>
  <si>
    <t>052. REJONEADORES.</t>
  </si>
  <si>
    <t>053. SUBALTERNOS.</t>
  </si>
  <si>
    <t>054. JEFES DE CUADRILLAS CÓMICAS Y SIMILARES.</t>
  </si>
  <si>
    <t>055. OTRO PERSONAL DE CUADRILLAS CÓMICAS Y SIMILARES.</t>
  </si>
  <si>
    <t>059. OTRAS ACTIVIDADES RELACIONADAS CON ESPECTÁCULOS TAURINOS, N.C.O.P.</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</si>
  <si>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</si>
  <si>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</si>
  <si>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</si>
  <si>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</si>
  <si>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</si>
  <si>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</si>
  <si>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</si>
  <si>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</si>
  <si>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</si>
  <si>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</si>
  <si>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</si>
  <si>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</si>
  <si>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N.- ACTIVIDADES ADMINISTRATIVAS Y SERVICIOS AUXLIARES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</si>
  <si>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</si>
  <si>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</si>
  <si>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</si>
  <si>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ENTRENIMIENTO</t>
  </si>
  <si>
    <t xml:space="preserve">           S.- OTROS SERVICIOS</t>
  </si>
  <si>
    <t xml:space="preserve">           T.- ACTIVIDADES DE LOS HOGARES COMO EMPLEADORES DE PERSONAL DOMÉSTICO; ACTIVIDADES DE LOS HOGARES COMO PRODUCTORES DE BIENES Y SERVICIOS PARA USO PROPIO</t>
  </si>
  <si>
    <t xml:space="preserve">          U.- ACTIVIDADES DE ORGANIZACIONES Y ORGANISMOS EXTRATERRITORIALES</t>
  </si>
  <si>
    <t xml:space="preserve">           M.- ACTIVIDADES PROFESIONALES, CIENTÍFICAS Y TÉCNICAS</t>
  </si>
  <si>
    <t xml:space="preserve">      0 GANADERIA INDEPENDIENTE</t>
  </si>
  <si>
    <t xml:space="preserve">        1 ENERGIA Y AGUA</t>
  </si>
  <si>
    <t xml:space="preserve">        2 EXTRACCION Y TRANSFORMACION DE MINERALES NO ENERGETICOS Y PRODUCTOS DERIVADOS INDUSTRIA QUIMICA</t>
  </si>
  <si>
    <t xml:space="preserve">        3 INDUSTRIAS TRANSFORMADORAS DE LOS METALES. MECANICA DE PRECISION</t>
  </si>
  <si>
    <t xml:space="preserve">        5 CONSTRUCCION</t>
  </si>
  <si>
    <t xml:space="preserve">       6 COMERCIO, RESTAURANTES, HOSPEDAJE, REPARACIONES</t>
  </si>
  <si>
    <t xml:space="preserve">        7 TRANSPORTE Y COMUNICACIONES</t>
  </si>
  <si>
    <t xml:space="preserve">       8 INSTITUCIONES FINANCIERAS. SEGUROS, SERVICIOS A EMPRESAS Y ALQUILERES</t>
  </si>
  <si>
    <t xml:space="preserve">       9 OTROS SERVICIOS</t>
  </si>
  <si>
    <t>745. CORREDORES DE COMERCIO COLEGIADOS</t>
  </si>
  <si>
    <t>¿Ha realizado algún estudio de mercado?</t>
  </si>
  <si>
    <t xml:space="preserve">Sexo: </t>
  </si>
  <si>
    <t xml:space="preserve">___ </t>
  </si>
  <si>
    <t>Si está pendiente su constitución, fecha aproximada :</t>
  </si>
  <si>
    <t xml:space="preserve">Dirección: </t>
  </si>
  <si>
    <t>C.Postal:</t>
  </si>
  <si>
    <t xml:space="preserve">Localidad: </t>
  </si>
  <si>
    <t>Provincia:</t>
  </si>
  <si>
    <t>Móvil:</t>
  </si>
  <si>
    <t xml:space="preserve">Email: </t>
  </si>
  <si>
    <t>INFORMACIÓN CURRICULUM</t>
  </si>
  <si>
    <t>__</t>
  </si>
  <si>
    <t>INFORMACIÓN COMPLEMENTARIA</t>
  </si>
  <si>
    <t>Situación laboral actual:</t>
  </si>
  <si>
    <t>Actividad para la que solicita ayuda:</t>
  </si>
  <si>
    <t>Código CNAE :</t>
  </si>
  <si>
    <t>Elija código CNAE de la lista desplegable:</t>
  </si>
  <si>
    <t>Elija epígrafe IAE de la lista desplegable:</t>
  </si>
  <si>
    <t>¿Está iniciada la actividad empresarial?</t>
  </si>
  <si>
    <t xml:space="preserve">Fecha prevista de alta: </t>
  </si>
  <si>
    <t>Tipo financiación</t>
  </si>
  <si>
    <t>Nombre entidad financiadora</t>
  </si>
  <si>
    <t>Estado actual</t>
  </si>
  <si>
    <t>Adjunta acreditación</t>
  </si>
  <si>
    <t>Familiares con discapacidad a cargo</t>
  </si>
  <si>
    <t>Familia monoparental</t>
  </si>
  <si>
    <t>Especificar:</t>
  </si>
  <si>
    <t xml:space="preserve">Otros (especificar): </t>
  </si>
  <si>
    <t>Si</t>
  </si>
  <si>
    <t>Elija sector de la lista desplegable:</t>
  </si>
  <si>
    <t>Agricultura, ganadería, silvicultura y pesca</t>
  </si>
  <si>
    <t>Industrias extractivas</t>
  </si>
  <si>
    <t>Industria manufacturera</t>
  </si>
  <si>
    <t>Suministro de energía electricidad, gas, vapor y aire acondicionado</t>
  </si>
  <si>
    <t>Suministro de agua, saneamiento, gestión de residuos y descontaminación</t>
  </si>
  <si>
    <t>Construcción</t>
  </si>
  <si>
    <t>Comercio y reparación de vehículos</t>
  </si>
  <si>
    <t>Transporte y almacenamiento</t>
  </si>
  <si>
    <t>Hostelería</t>
  </si>
  <si>
    <t>Actividades profesionales, científicas y técnicas</t>
  </si>
  <si>
    <t>Actividades administrativas y servicios auxiliares</t>
  </si>
  <si>
    <t>Educación</t>
  </si>
  <si>
    <t>Actividades sanitarias y de servicios sociales</t>
  </si>
  <si>
    <t>Actividades artísticas, recreativas y de entretenimiento</t>
  </si>
  <si>
    <t>TIC</t>
  </si>
  <si>
    <t>BIO</t>
  </si>
  <si>
    <t>Otros servicios</t>
  </si>
  <si>
    <t>____</t>
  </si>
  <si>
    <t xml:space="preserve">CIF: </t>
  </si>
  <si>
    <t>Fecha de constitución:</t>
  </si>
  <si>
    <t>SOCIOS:</t>
  </si>
  <si>
    <t>Nombre</t>
  </si>
  <si>
    <t>Porcentaje Participación</t>
  </si>
  <si>
    <t>Persona con Discapacidad</t>
  </si>
  <si>
    <t>Breve reseña de la formación / experiencia profesional de los socios en la actividad empresarial objeto de la solicitud:</t>
  </si>
  <si>
    <t>COLABORADORES EN EL PROYECTO:</t>
  </si>
  <si>
    <t>Función</t>
  </si>
  <si>
    <t>Tipo de contrato:</t>
  </si>
  <si>
    <t>Tipo jornada laboral</t>
  </si>
  <si>
    <t>SI / NO</t>
  </si>
  <si>
    <t>En el caso de existir al menos un incumplimiento en el anterior apartado, la solicitud será desestimada.</t>
  </si>
  <si>
    <t>Puntuación</t>
  </si>
  <si>
    <t>Puntuación máxima</t>
  </si>
  <si>
    <t>Emprendedores con 45 años o  más (en el momento de iniciar la actividad).</t>
  </si>
  <si>
    <t xml:space="preserve">RESULTADO DE LA EVALUACIÓN  </t>
  </si>
  <si>
    <t xml:space="preserve">Nº EXPEDIENTE: </t>
  </si>
  <si>
    <t xml:space="preserve">NOMBRE:    </t>
  </si>
  <si>
    <t xml:space="preserve">TIPO DE ACTIVIDAD:  </t>
  </si>
  <si>
    <t xml:space="preserve">COSTE TOTAL: </t>
  </si>
  <si>
    <t>_</t>
  </si>
  <si>
    <t>Fecha inicio actividad:</t>
  </si>
  <si>
    <t>Representante Legal:</t>
  </si>
  <si>
    <t xml:space="preserve">      OTROS SOCIOS</t>
  </si>
  <si>
    <t xml:space="preserve">Discp: </t>
  </si>
  <si>
    <t>% Discp:</t>
  </si>
  <si>
    <t>Mujer</t>
  </si>
  <si>
    <t xml:space="preserve">Tipo administración: </t>
  </si>
  <si>
    <t>Coste total inversión:</t>
  </si>
  <si>
    <t>Ventas:</t>
  </si>
  <si>
    <t>En desempleo desde:</t>
  </si>
  <si>
    <t>Fecha inicio actividad</t>
  </si>
  <si>
    <t>Tiempo en desempleo hasta inicio actividad:</t>
  </si>
  <si>
    <t>Inmigrante</t>
  </si>
  <si>
    <t>Etnia gitana</t>
  </si>
  <si>
    <t>Edad</t>
  </si>
  <si>
    <t xml:space="preserve">Familiares con discapacidad a cargo: </t>
  </si>
  <si>
    <t xml:space="preserve">Familia monoparental: </t>
  </si>
  <si>
    <t>Población</t>
  </si>
  <si>
    <t>Habitantes:</t>
  </si>
  <si>
    <t>C) VALORACIÓN DE OTROS FACTORES</t>
  </si>
  <si>
    <t>Elija opción:</t>
  </si>
  <si>
    <t>1. -    DATOS IDENTIFICATIVOS DEL PROYECTO</t>
  </si>
  <si>
    <t>Pers c/discp</t>
  </si>
  <si>
    <t xml:space="preserve">      SOCIOS:</t>
  </si>
  <si>
    <t>¿el socio trabajará? ¿cargo?</t>
  </si>
  <si>
    <t xml:space="preserve">      COLABORADORES EN EL PROYECTO:</t>
  </si>
  <si>
    <t xml:space="preserve">        TRABAJADORES:</t>
  </si>
  <si>
    <t>FISICA</t>
  </si>
  <si>
    <t>PSIQUICA (Discp.Intelectual)</t>
  </si>
  <si>
    <t>_____</t>
  </si>
  <si>
    <t>SENSORIAL Auditiva</t>
  </si>
  <si>
    <t>MIXTA (Física + Psíquica)</t>
  </si>
  <si>
    <t>MIXTA (Física + Sens.Adtva).</t>
  </si>
  <si>
    <t>MIXTA (Psiq + Sens.Adtva)</t>
  </si>
  <si>
    <t>MIXTA (Psiq + Sens.Visual)</t>
  </si>
  <si>
    <t>MIXTA (Física + Psiq. + Sens.)</t>
  </si>
  <si>
    <t>SENSORIAL Visual</t>
  </si>
  <si>
    <t xml:space="preserve">          - Inmigrante     </t>
  </si>
  <si>
    <t>2.-    FORMACIÓN Y EXPERIENCIA LABORAL</t>
  </si>
  <si>
    <t>3.-  DESCRIPCIÓN DE LA ACTIVIDAD PROPUESTA</t>
  </si>
  <si>
    <t>4.-    PRESUPUESTO Y FINANCIACIÓN</t>
  </si>
  <si>
    <t>5.-    VALORACIÓN ECONÓMICA</t>
  </si>
  <si>
    <t>7.-     FACTORES SOCIALES</t>
  </si>
  <si>
    <t>INVERSIONES</t>
  </si>
  <si>
    <t>CUANTÍA</t>
  </si>
  <si>
    <t>TOTAL</t>
  </si>
  <si>
    <t>FINANCIACIÓN</t>
  </si>
  <si>
    <t>Acreditación</t>
  </si>
  <si>
    <t>Entidad financiadora</t>
  </si>
  <si>
    <t xml:space="preserve">Inmigrante     </t>
  </si>
  <si>
    <t>Procedencia :</t>
  </si>
  <si>
    <t xml:space="preserve">Entorno Rural (&lt;10.000 hab) </t>
  </si>
  <si>
    <t>Discapacidad:</t>
  </si>
  <si>
    <t>Género.</t>
  </si>
  <si>
    <t>Edad:</t>
  </si>
  <si>
    <t>Fecha nacimiento:</t>
  </si>
  <si>
    <t>RESUMEN PROYECTO</t>
  </si>
  <si>
    <t>SENSORIAL (Auditiva + Visual)</t>
  </si>
  <si>
    <t>PSIQUICA (E.Mental)</t>
  </si>
  <si>
    <t>MIXTA (Física + Sens.Adtva + Sens.Visual)</t>
  </si>
  <si>
    <t>MIXTA (Física + Sens.Visual)</t>
  </si>
  <si>
    <t>MIXTA (Psiq +  Sens.Adtva + Sens.Visual)</t>
  </si>
  <si>
    <t>DATOS DEL SOLICITANTE:</t>
  </si>
  <si>
    <t>Nombre:</t>
  </si>
  <si>
    <t>Apellido II :</t>
  </si>
  <si>
    <t>Tipo de discapacidad:</t>
  </si>
  <si>
    <t>Profesión / Puesto de trabajo por el que obtuvo su incapacidad:</t>
  </si>
  <si>
    <t>RESUMEN DEL PROYECTO:</t>
  </si>
  <si>
    <t>Fecha alta autónomos :</t>
  </si>
  <si>
    <t>Fecha alta actividad censal :</t>
  </si>
  <si>
    <t xml:space="preserve">La actividad se va a desarrollar en : </t>
  </si>
  <si>
    <t xml:space="preserve">                           </t>
  </si>
  <si>
    <t>EMPLAZAMIENTO DONDE SE VA A DESARROLLAR LA ACTIVIDAD</t>
  </si>
  <si>
    <t>ÁREA GEOGRÁFICA DE VENTA:</t>
  </si>
  <si>
    <t>Acciones posteriores:</t>
  </si>
  <si>
    <t>Acciones de lanzamiento del producto / servicio:</t>
  </si>
  <si>
    <t>Función / categoría profesional</t>
  </si>
  <si>
    <t>FINANCIACIÓN de la que dispone actualmente</t>
  </si>
  <si>
    <t>Traspaso</t>
  </si>
  <si>
    <t>Existencias iniciales</t>
  </si>
  <si>
    <t>Publicidad inicial</t>
  </si>
  <si>
    <t>Aplic. Informáticas</t>
  </si>
  <si>
    <t>Creación pág web</t>
  </si>
  <si>
    <t>Apellido I:</t>
  </si>
  <si>
    <t>¿Va a constituir una sociedad?</t>
  </si>
  <si>
    <r>
      <rPr>
        <b/>
        <u/>
        <sz val="14"/>
        <rFont val="Arial"/>
        <family val="2"/>
      </rPr>
      <t>FACTORES SOCIALES:</t>
    </r>
    <r>
      <rPr>
        <b/>
        <sz val="14"/>
        <rFont val="Arial"/>
        <family val="2"/>
      </rPr>
      <t xml:space="preserve"> </t>
    </r>
    <r>
      <rPr>
        <sz val="11"/>
        <rFont val="Arial"/>
        <family val="2"/>
      </rPr>
      <t>(elegir opción):</t>
    </r>
  </si>
  <si>
    <t xml:space="preserve">Entorno Rural (población &lt;10.000 habitantes) </t>
  </si>
  <si>
    <t>Ingresos anuales:</t>
  </si>
  <si>
    <t>1º Año</t>
  </si>
  <si>
    <t>2º Año</t>
  </si>
  <si>
    <t>3º Año</t>
  </si>
  <si>
    <t>Forma cobro</t>
  </si>
  <si>
    <t>Anticipado</t>
  </si>
  <si>
    <t>Anticipo parcial</t>
  </si>
  <si>
    <t>Contado</t>
  </si>
  <si>
    <t>Contado+Aplaz(30días)</t>
  </si>
  <si>
    <t>Contado+Aplaz(60días)</t>
  </si>
  <si>
    <t>Contado+Aplaz(90días)</t>
  </si>
  <si>
    <t>Contado+Aplaz(&gt;90días)</t>
  </si>
  <si>
    <t>Aplazado (30 días)</t>
  </si>
  <si>
    <t>Aplazado (60 días)</t>
  </si>
  <si>
    <t>Aplazado (90 días)</t>
  </si>
  <si>
    <t>Aplazado (&gt;90 días)</t>
  </si>
  <si>
    <t>Aplazado varios plazos</t>
  </si>
  <si>
    <t>Forma pago</t>
  </si>
  <si>
    <t>Gastos anuales:</t>
  </si>
  <si>
    <r>
      <t xml:space="preserve">Cash flow </t>
    </r>
    <r>
      <rPr>
        <sz val="11"/>
        <rFont val="Arial"/>
        <family val="2"/>
      </rPr>
      <t>medio mensual por año:</t>
    </r>
  </si>
  <si>
    <r>
      <t xml:space="preserve">Tesorería acumulada </t>
    </r>
    <r>
      <rPr>
        <sz val="11"/>
        <rFont val="Arial"/>
        <family val="2"/>
      </rPr>
      <t>al final del ejercicio:</t>
    </r>
  </si>
  <si>
    <t>Tesorería inicial :</t>
  </si>
  <si>
    <t>COMENTARIOS - OBSERVACIONES sobre el proyecto en general que quiera destacar / explicar:</t>
  </si>
  <si>
    <t>% Discap</t>
  </si>
  <si>
    <t xml:space="preserve">¿Posee resolución de incapacidad? </t>
  </si>
  <si>
    <t>Coste total puesta en marcha proyecto</t>
  </si>
  <si>
    <t>En caso de estar iniciada la actividad:</t>
  </si>
  <si>
    <t>En caso de no estar iniciada aun la actividad:</t>
  </si>
  <si>
    <r>
      <t>Descripción del producto y / o servicio</t>
    </r>
    <r>
      <rPr>
        <sz val="10"/>
        <rFont val="Arial"/>
        <family val="2"/>
      </rPr>
      <t xml:space="preserve"> (Explique líneas, mecánica, fases de elaboración, necesidades que cubre...) </t>
    </r>
    <r>
      <rPr>
        <b/>
        <sz val="10"/>
        <rFont val="Arial"/>
        <family val="2"/>
      </rPr>
      <t>:</t>
    </r>
  </si>
  <si>
    <t>PRODUCTOS Y / O SERVICIOS que se ofrecen:</t>
  </si>
  <si>
    <t>DAFO - FACTORES QUE AFECTAN AL SECTOR:</t>
  </si>
  <si>
    <t>ACCIONES DE COMUNICACIÓN:</t>
  </si>
  <si>
    <t xml:space="preserve">NORMATIVA / LEGISLACIÓN VINCULADA:   </t>
  </si>
  <si>
    <t>LUGAR DONDE SE VA A DESARROLLAR LA ACTIVIDAD:</t>
  </si>
  <si>
    <t>PRODUCTOS y/o SERVICIOS QUE SE OFRECEN:</t>
  </si>
  <si>
    <t xml:space="preserve">ELEMENTOS DIFERENCIADOFRES - INNOVACIÓN: </t>
  </si>
  <si>
    <t xml:space="preserve">CLIENTES:   </t>
  </si>
  <si>
    <t xml:space="preserve">ESTRATEGIA DE PRECIOS:   </t>
  </si>
  <si>
    <t xml:space="preserve">COMPETENCIA:   </t>
  </si>
  <si>
    <t>INGRESOS POR VENTAS:</t>
  </si>
  <si>
    <t>GASTOS GENERADOS POR ESTE TIPO DE ACTIVIDAD:</t>
  </si>
  <si>
    <t>CONCLUSIONES - COMENTARIOS DEL EMPRENDEDOR</t>
  </si>
  <si>
    <t>6.-    VALORACIÓN GENERAL DEL EVALUADOR:</t>
  </si>
  <si>
    <t>DESCRIPCIÓN ACTIVIDAD:</t>
  </si>
  <si>
    <t xml:space="preserve">ESTUDIO DE MERCADO:   ___      -    </t>
  </si>
  <si>
    <t>Indique dirección, si dispone de web, blog ... de la empresa / actividad objeto de la solicitud:</t>
  </si>
  <si>
    <t>Especifique:</t>
  </si>
  <si>
    <t>País origen :</t>
  </si>
  <si>
    <t xml:space="preserve">          - Etnia gitana</t>
  </si>
  <si>
    <r>
      <t xml:space="preserve">Ubicación del Proyecto: </t>
    </r>
    <r>
      <rPr>
        <sz val="11"/>
        <rFont val="Arial"/>
        <family val="2"/>
      </rPr>
      <t>(Dirección fiscal)</t>
    </r>
  </si>
  <si>
    <t>Eq informático</t>
  </si>
  <si>
    <t xml:space="preserve">  Especifique "Otros":</t>
  </si>
  <si>
    <t>DATOS ECONÓMICO-FINANCIEROS</t>
  </si>
  <si>
    <t>Tlf. fijo:</t>
  </si>
  <si>
    <t>Breve reseña de la formación / experiencia profesional de los colaboradores y cómo pueden contribuir a la actividad empresarial objeto de la solicitud:</t>
  </si>
  <si>
    <t>Tipo de contrato</t>
  </si>
  <si>
    <t>Total Financiación concedida/disponible:</t>
  </si>
  <si>
    <t>Gastos</t>
  </si>
  <si>
    <t>Tesorería acumulada al final del ejercicio:</t>
  </si>
  <si>
    <t>Ventas/mes:</t>
  </si>
  <si>
    <t>Gastos/mes:</t>
  </si>
  <si>
    <t>Fecha registro solicitud</t>
  </si>
  <si>
    <r>
      <t xml:space="preserve">Resultado ejercicio </t>
    </r>
    <r>
      <rPr>
        <sz val="11"/>
        <rFont val="Arial"/>
        <family val="2"/>
      </rPr>
      <t>(Pérdidas / Ganancias)</t>
    </r>
  </si>
  <si>
    <r>
      <t xml:space="preserve">CLIENTES </t>
    </r>
    <r>
      <rPr>
        <sz val="11"/>
        <rFont val="Arial"/>
        <family val="2"/>
      </rPr>
      <t xml:space="preserve">(explique brevemente perfil, motivación, capacidad de compra, cuantificación/segmentación…) </t>
    </r>
    <r>
      <rPr>
        <b/>
        <sz val="11"/>
        <rFont val="Arial"/>
        <family val="2"/>
      </rPr>
      <t>:</t>
    </r>
  </si>
  <si>
    <t>NIF / NIE:</t>
  </si>
  <si>
    <t>Actualmente está realizando algún curso / formación:</t>
  </si>
  <si>
    <t>Nombre / marca comercial:</t>
  </si>
  <si>
    <t>NIF/NIE</t>
  </si>
  <si>
    <t>-</t>
  </si>
  <si>
    <t>A Coruña</t>
  </si>
  <si>
    <t>Andalucía</t>
  </si>
  <si>
    <t>Aragón</t>
  </si>
  <si>
    <t>Albacete</t>
  </si>
  <si>
    <t>Cantabria</t>
  </si>
  <si>
    <t>Alicante</t>
  </si>
  <si>
    <t>Castilla y León</t>
  </si>
  <si>
    <t>Almería</t>
  </si>
  <si>
    <t>C.-La Mancha</t>
  </si>
  <si>
    <t>Asturias</t>
  </si>
  <si>
    <t>Cataluña</t>
  </si>
  <si>
    <t>Ávila</t>
  </si>
  <si>
    <t>Ceuta (Ciudad Autónoma)</t>
  </si>
  <si>
    <t>Badajoz</t>
  </si>
  <si>
    <t>Com. Madrid</t>
  </si>
  <si>
    <t>Baleares</t>
  </si>
  <si>
    <t>Com. Valenciana</t>
  </si>
  <si>
    <t>Barcelona</t>
  </si>
  <si>
    <t>Extremadura</t>
  </si>
  <si>
    <t>Burgos</t>
  </si>
  <si>
    <t>Galicia</t>
  </si>
  <si>
    <t>Cáceres</t>
  </si>
  <si>
    <t>Islas Balears</t>
  </si>
  <si>
    <t>Cádiz</t>
  </si>
  <si>
    <t>Islas Canarias</t>
  </si>
  <si>
    <t>La Rioja</t>
  </si>
  <si>
    <t>Castellón</t>
  </si>
  <si>
    <t>Melilla (Ciudad Autónoma)</t>
  </si>
  <si>
    <t>Ceuta</t>
  </si>
  <si>
    <t>Navarra</t>
  </si>
  <si>
    <t>Ciudad Real</t>
  </si>
  <si>
    <t>País Vasco</t>
  </si>
  <si>
    <t>Córdoba</t>
  </si>
  <si>
    <t>P. Asturias</t>
  </si>
  <si>
    <t>Cuenca</t>
  </si>
  <si>
    <t>Reg. Murcia</t>
  </si>
  <si>
    <t>Gerona</t>
  </si>
  <si>
    <t>Granada</t>
  </si>
  <si>
    <t>Guadalajara</t>
  </si>
  <si>
    <t>Guipúzcoa</t>
  </si>
  <si>
    <t>Huelva</t>
  </si>
  <si>
    <t>Huesca</t>
  </si>
  <si>
    <t>Jaén</t>
  </si>
  <si>
    <t>Las Palmas</t>
  </si>
  <si>
    <t>León</t>
  </si>
  <si>
    <t>Lérida</t>
  </si>
  <si>
    <t>Lugo</t>
  </si>
  <si>
    <t>Madrid</t>
  </si>
  <si>
    <t>Málaga</t>
  </si>
  <si>
    <t>Melilla</t>
  </si>
  <si>
    <t>Murcia</t>
  </si>
  <si>
    <t>Orense</t>
  </si>
  <si>
    <t>Palencia</t>
  </si>
  <si>
    <t>Pontevedra</t>
  </si>
  <si>
    <t>Salamanca</t>
  </si>
  <si>
    <t>Segovia</t>
  </si>
  <si>
    <t>Sevilla</t>
  </si>
  <si>
    <t>Soria</t>
  </si>
  <si>
    <t>Sta.Cruz Tenerife</t>
  </si>
  <si>
    <t>Tarragona</t>
  </si>
  <si>
    <t>Teruel</t>
  </si>
  <si>
    <t>Toledo</t>
  </si>
  <si>
    <t>Valencia</t>
  </si>
  <si>
    <t>Valladolid</t>
  </si>
  <si>
    <t>Vizcaya</t>
  </si>
  <si>
    <t>Zamora</t>
  </si>
  <si>
    <t>Zaragoza</t>
  </si>
  <si>
    <r>
      <t xml:space="preserve">Describa brevemente la actividad a desarrollar </t>
    </r>
    <r>
      <rPr>
        <sz val="11"/>
        <rFont val="Arial"/>
        <family val="2"/>
      </rPr>
      <t>(en caso de estar iniciada ya la actividad, incluya además, información de como han sido los primeros meses, facturación,…)</t>
    </r>
    <r>
      <rPr>
        <b/>
        <sz val="11"/>
        <rFont val="Arial"/>
        <family val="2"/>
      </rPr>
      <t>:</t>
    </r>
  </si>
  <si>
    <r>
      <t xml:space="preserve">INGRESOS POR VENTAS </t>
    </r>
    <r>
      <rPr>
        <sz val="11"/>
        <rFont val="Arial"/>
        <family val="2"/>
      </rPr>
      <t>(Explique como se ha calculado la previsión mensual de las ventas y estacionalidad si fuese el caso. Si la actividad está iniciada, indique las ventas que se han tenido en estos primeros meses.):</t>
    </r>
  </si>
  <si>
    <t>En caso afirmativo, deberá cumplimentar la información que se le solicita más abajo</t>
  </si>
  <si>
    <r>
      <t xml:space="preserve">DATOS SOCIEDAD   </t>
    </r>
    <r>
      <rPr>
        <b/>
        <sz val="10"/>
        <rFont val="Arial"/>
        <family val="2"/>
      </rPr>
      <t>(EN CASO DE HABERSE CONSTITUIDO COMO PERS. JURÍDICA)</t>
    </r>
  </si>
  <si>
    <t xml:space="preserve"> Razón social: </t>
  </si>
  <si>
    <t>Tipo sociedad</t>
  </si>
  <si>
    <t>Tipo de administración:</t>
  </si>
  <si>
    <t>Porcentaje participación del Representante Legal en la sociedad:</t>
  </si>
  <si>
    <t>Nombre y apellidos</t>
  </si>
  <si>
    <t>RRHH - TRABAJADORES:</t>
  </si>
  <si>
    <t>Colectivos con discapacidad con especial dificultad de inserción:</t>
  </si>
  <si>
    <t>Max. 45 ptos.</t>
  </si>
  <si>
    <t>Colectivos con mayor riesgo de exclusión: 
(mujer, parados larga duración; inmigrantes; etnia gitana):</t>
  </si>
  <si>
    <t>Proyecto que genere posibilidad de inserción laboral para otras personas con discapacidad:</t>
  </si>
  <si>
    <t>Fecha de nacimiento :</t>
  </si>
  <si>
    <r>
      <t xml:space="preserve">Formación académica </t>
    </r>
    <r>
      <rPr>
        <sz val="11"/>
        <rFont val="Arial"/>
        <family val="2"/>
      </rPr>
      <t xml:space="preserve">(nivel de estudios finalizados): </t>
    </r>
  </si>
  <si>
    <r>
      <t xml:space="preserve">Experiencia laboral: Empresa + puesto desempeñado + duración: </t>
    </r>
    <r>
      <rPr>
        <sz val="11"/>
        <rFont val="Arial"/>
        <family val="2"/>
      </rPr>
      <t>(especifique al menos la relacionada con la actividad que quiere iniciar). Si ha trabajado como autónomo, explique en que actividad y motivos de su cese:</t>
    </r>
  </si>
  <si>
    <t>Pers. con 
discapcd.</t>
  </si>
  <si>
    <t>Puesto trabajo / categoría profesional / funciones</t>
  </si>
  <si>
    <t>Fecha prevista</t>
  </si>
  <si>
    <t>TRABAJADORES CONTRATADOS</t>
  </si>
  <si>
    <t>TRABAJADORES PREVISTOS</t>
  </si>
  <si>
    <t>Observc:</t>
  </si>
  <si>
    <t>En caso de haber realizado algún estudio, explique las principales conclusiones y estrategias detectadas, tendencias y ritmo de crecimiento del mercado, hábitos de consumo, barreras entrada ...:</t>
  </si>
  <si>
    <t>B.1. VIABILIDAD TÉCNICA / COMERCIAL</t>
  </si>
  <si>
    <t xml:space="preserve">Coste de inversiones / gastos necesarios para iniciar la actividad </t>
  </si>
  <si>
    <t>Reformas</t>
  </si>
  <si>
    <t xml:space="preserve">Herramientas </t>
  </si>
  <si>
    <t xml:space="preserve">Patentes </t>
  </si>
  <si>
    <t>Otros gst</t>
  </si>
  <si>
    <t xml:space="preserve">  Especifique</t>
  </si>
  <si>
    <t>Creación web</t>
  </si>
  <si>
    <t>Aplic. Informt</t>
  </si>
  <si>
    <t>Eq informátc</t>
  </si>
  <si>
    <t>Gtos constituc</t>
  </si>
  <si>
    <t>Gtos admtvos</t>
  </si>
  <si>
    <t xml:space="preserve">1ªExistencias </t>
  </si>
  <si>
    <t xml:space="preserve">1ªPublicidad </t>
  </si>
  <si>
    <t xml:space="preserve">1ªTesorería </t>
  </si>
  <si>
    <t>Vtas. mes</t>
  </si>
  <si>
    <t>Gtos. mes</t>
  </si>
  <si>
    <t xml:space="preserve">  P y G</t>
  </si>
  <si>
    <t>¿Ha hecho estudio de mercado?</t>
  </si>
  <si>
    <t xml:space="preserve">Actividad desarrollada en: </t>
  </si>
  <si>
    <t xml:space="preserve">Ubicación (Dirección fiscal): </t>
  </si>
  <si>
    <t>B.2. VIABILIDAD ECONÓMICA</t>
  </si>
  <si>
    <t xml:space="preserve">Financ. concedida/disponible: </t>
  </si>
  <si>
    <t>Tiempo en desempleo hasta solicitud:</t>
  </si>
  <si>
    <t>% participación Rep Legal :</t>
  </si>
  <si>
    <t>c/ Discapc</t>
  </si>
  <si>
    <t>% Participc</t>
  </si>
  <si>
    <t xml:space="preserve">Fecha desde que se encuentra en desempleo: </t>
  </si>
  <si>
    <t>Situac laboral actual</t>
  </si>
  <si>
    <r>
      <t xml:space="preserve">COMPETENCIA </t>
    </r>
    <r>
      <rPr>
        <sz val="11"/>
        <rFont val="Arial"/>
        <family val="2"/>
      </rPr>
      <t>(Explique quiénes son, qué ofrecen, sus puntos fuertes y débiles, así como la estrategia competitiva que usted va a seguir</t>
    </r>
    <r>
      <rPr>
        <b/>
        <sz val="11"/>
        <rFont val="Arial"/>
        <family val="2"/>
      </rPr>
      <t>:</t>
    </r>
  </si>
  <si>
    <t xml:space="preserve">Diferenciación - INNOVACIÓN que aportan sus productos/servicios al mercado: </t>
  </si>
  <si>
    <r>
      <t xml:space="preserve">GASTOS GENERADOS </t>
    </r>
    <r>
      <rPr>
        <sz val="11"/>
        <rFont val="Arial"/>
        <family val="2"/>
      </rPr>
      <t xml:space="preserve">(Explique los principales gastos que conlleva el mantenimiento de esta actividad. Además, indique si ha evaluado su eficiencia y de que forma va a minimizar estos costes): </t>
    </r>
  </si>
  <si>
    <t>Cash flow medio mes</t>
  </si>
  <si>
    <r>
      <t xml:space="preserve">COMENTARIOS - OBSERVACIONES sobre los datos económico-financieros que quiera destacar: </t>
    </r>
    <r>
      <rPr>
        <sz val="10"/>
        <rFont val="Arial"/>
        <family val="2"/>
      </rPr>
      <t xml:space="preserve">(Explicación de si se han barajado diferentes hipótesis en el cálculo de los datos económicos, eficiencia en el control, recursos previstos en caso de variación en las ventas, impagos, falta de liquidez, afrontar tensiones de tesorería…) </t>
    </r>
  </si>
  <si>
    <t>Jóvenes hasta 30 años (en el momento de iniciar la actividad):</t>
  </si>
  <si>
    <t>Max. 25ptos.</t>
  </si>
  <si>
    <t>Max. 45ptos.</t>
  </si>
  <si>
    <t>En el caso de no alcanzar un mínimo de 50 puntos en el anterior apartado, la solicitud será desestimada.</t>
  </si>
  <si>
    <t xml:space="preserve">PROPUESTA GLOBAL FINAL      </t>
  </si>
  <si>
    <t>3.- Compatibilidad discapacidad / IPT con tareas a llevar a cabo en este tipo de actividad empresarial</t>
  </si>
  <si>
    <t>4.- Se han identificado correctamente los RRHH necesarios (nº trabajadores y cualificación ajustado al proyecto) para un correcto funcionamiento de la actividad</t>
  </si>
  <si>
    <t>5.-  Idea de negocio clara, con un plan de empresa con hitos acordes, conciso y convincente.</t>
  </si>
  <si>
    <t>7.- Demuestra conocimiento de las necesidades de su mercado objetivo, se ha testeado</t>
  </si>
  <si>
    <t>9.- Identificación correcta de los factores que influyen en la empresa: fortalezas, debilidades, oportunidades y amenazas</t>
  </si>
  <si>
    <t>11.- Proyección realista de ventas, fundamentada en base a los recursos disponibles, mercado, estacionalidad, punto muerto, …</t>
  </si>
  <si>
    <t>12.- Identificación correcta de todos los costes (variables y fijos) del proyecto empresarial</t>
  </si>
  <si>
    <t>13.- Identificación / estimación realista de condiciones y plazos de pago y cobro con proveedores y clientes. Financiación suficiente de circulante. Explicación coherente para afrontar tensiones de tesorería.  Se ha previsto posibles soluciones en caso de falta de liquidez / impagos…</t>
  </si>
  <si>
    <t xml:space="preserve">14.-  Coherencia entre Cuenta de Resultados, Cash Flow y Balance.  Valoración rentabilidad económica y liquidez </t>
  </si>
  <si>
    <r>
      <t>1.- En el caso de haberse iniciado ya la actividad, la fecha de inicio es posterior</t>
    </r>
    <r>
      <rPr>
        <b/>
        <sz val="11"/>
        <color rgb="FFFF0000"/>
        <rFont val="Arial"/>
        <family val="2"/>
      </rPr>
      <t xml:space="preserve"> </t>
    </r>
    <r>
      <rPr>
        <sz val="11"/>
        <rFont val="Arial"/>
        <family val="2"/>
      </rPr>
      <t>al 1 de enero del año anterior al que se solicita la ayuda económica.</t>
    </r>
  </si>
  <si>
    <r>
      <t>RELACIÓN DE DOCUMENTACIÓN SOPORTE A PRESENTAR</t>
    </r>
    <r>
      <rPr>
        <sz val="11"/>
        <color theme="1"/>
        <rFont val="Arial"/>
        <family val="2"/>
      </rPr>
      <t xml:space="preserve"> 
(Elija del desplegable de la primera columna lo que corresponda)</t>
    </r>
  </si>
  <si>
    <t>2.- En el caso de constitución de sociedad, los socios/as con discapacidad ostentan al menos el 51% de participación y además disponen del poder de representación legal de la empresa.</t>
  </si>
  <si>
    <r>
      <rPr>
        <b/>
        <sz val="11"/>
        <color theme="1"/>
        <rFont val="Arial"/>
        <family val="2"/>
      </rPr>
      <t>En caso afirmativo</t>
    </r>
    <r>
      <rPr>
        <sz val="11"/>
        <color theme="1"/>
        <rFont val="Arial"/>
        <family val="2"/>
      </rPr>
      <t>, explique en que entidad y de que forma ha participado: taller/acción formativa, acompañamiento, asesoramiento en la elaboración de su plan de empresa,…</t>
    </r>
  </si>
  <si>
    <t>7.- Se dispone de la documentación / información completa que evidencie o soporte los medios necesarios que permitan la evaluación del proyecto presentado..</t>
  </si>
  <si>
    <t>4.- En caso de otras ayudas, son compatibles</t>
  </si>
  <si>
    <t>Observaciones:</t>
  </si>
  <si>
    <t>'Anexo 1 Form. Solicitud'!B63);</t>
  </si>
  <si>
    <r>
      <t>¿Ha recibido apoyo de alguna entidad sobre Emprendimiento?</t>
    </r>
    <r>
      <rPr>
        <sz val="10"/>
        <rFont val="Arial"/>
        <family val="2"/>
      </rPr>
      <t>.</t>
    </r>
  </si>
  <si>
    <t>Indique el nombre de la entidad a la que pertenece:</t>
  </si>
  <si>
    <t>Nº contrataciones previstas en los 2 primeros años de actividad:</t>
  </si>
  <si>
    <t>¿Es afiliado/socio de una entidad de la discapacidad?</t>
  </si>
  <si>
    <t xml:space="preserve">     SITUACIÓN LABORAL ACTUAL</t>
  </si>
  <si>
    <r>
      <t xml:space="preserve">Representante legal / Administrador de la sociedad </t>
    </r>
    <r>
      <rPr>
        <sz val="11"/>
        <color theme="1"/>
        <rFont val="Arial"/>
        <family val="2"/>
      </rPr>
      <t xml:space="preserve">(si es diferente persona, modifique) </t>
    </r>
    <r>
      <rPr>
        <b/>
        <sz val="11"/>
        <color theme="1"/>
        <rFont val="Arial"/>
        <family val="2"/>
      </rPr>
      <t>:</t>
    </r>
  </si>
  <si>
    <t>¿con escritura pública?</t>
  </si>
  <si>
    <t>Pers. con Discapcd</t>
  </si>
  <si>
    <t>Pers. con 
discpc.</t>
  </si>
  <si>
    <t>¿Cuántos de ellos con discapacidad?</t>
  </si>
  <si>
    <r>
      <t xml:space="preserve">     ¿Tiene previsto contratar pers. c/discapacidad </t>
    </r>
    <r>
      <rPr>
        <b/>
        <sz val="10"/>
        <color theme="1"/>
        <rFont val="Arial"/>
        <family val="2"/>
      </rPr>
      <t>(primeros 2 años)</t>
    </r>
    <r>
      <rPr>
        <b/>
        <sz val="11"/>
        <color theme="1"/>
        <rFont val="Arial"/>
        <family val="2"/>
      </rPr>
      <t>?</t>
    </r>
  </si>
  <si>
    <t>Pers.
discp.</t>
  </si>
  <si>
    <t>Fase en la que está ahora el proyecto:</t>
  </si>
  <si>
    <t>Gastos admtvos/gestión</t>
  </si>
  <si>
    <t>LOCALIDAD</t>
  </si>
  <si>
    <t>PROVINCIA</t>
  </si>
  <si>
    <t>Fecha prevista inicio</t>
  </si>
  <si>
    <t>SUMA % PARTICIPC. OTROS SOCIOS C/DISCP.</t>
  </si>
  <si>
    <t>Fecha alta RETA:</t>
  </si>
  <si>
    <t xml:space="preserve">Formación académica finalizada: </t>
  </si>
  <si>
    <t>Experienc. Laboral</t>
  </si>
  <si>
    <t>Titulación</t>
  </si>
  <si>
    <r>
      <t xml:space="preserve">Formación complementaria: Nombre del curso + nº horas + entidad que lo impartió </t>
    </r>
    <r>
      <rPr>
        <sz val="11"/>
        <rFont val="Arial"/>
        <family val="2"/>
      </rPr>
      <t>(especifique al menos la relacionada con la actividad que quiere iniciar. Recuerde especificar, en caso de que la actividad lo requiera, la formación que la acredite, p.ej. en el caso de hostelería, si se dispone de certf. manipulación alimentos,...)</t>
    </r>
    <r>
      <rPr>
        <b/>
        <sz val="11"/>
        <rFont val="Arial"/>
        <family val="2"/>
      </rPr>
      <t>:</t>
    </r>
  </si>
  <si>
    <t>Ver más detalle en 1ª pregunta de "Capacidades del emprendedor"</t>
  </si>
  <si>
    <t>Ver más detalle en 10ª pregunta sobre "Viabilidad económica"</t>
  </si>
  <si>
    <t>¿Resoluc.incapacidad?</t>
  </si>
  <si>
    <t>jornada laboral</t>
  </si>
  <si>
    <t>Jornada laboral</t>
  </si>
  <si>
    <t>Número de empleados actuales:</t>
  </si>
  <si>
    <t>CONTRATAIONES PREVISTAS</t>
  </si>
  <si>
    <t>Fcha prevista</t>
  </si>
  <si>
    <t>P c/discp</t>
  </si>
  <si>
    <t xml:space="preserve">Entidad financiadora </t>
  </si>
  <si>
    <t>¿acredita?</t>
  </si>
  <si>
    <t>Forma cobro clientes:</t>
  </si>
  <si>
    <t>Forma pago provd:</t>
  </si>
  <si>
    <t>Desde fecha registro:</t>
  </si>
  <si>
    <t>Actualmente está realizando formación:</t>
  </si>
  <si>
    <t>Formac. complmt.</t>
  </si>
  <si>
    <r>
      <t xml:space="preserve">Nº empleados </t>
    </r>
    <r>
      <rPr>
        <b/>
        <u/>
        <sz val="11"/>
        <color rgb="FF000000"/>
        <rFont val="Arial Narrow"/>
        <family val="2"/>
      </rPr>
      <t>actuales</t>
    </r>
    <r>
      <rPr>
        <b/>
        <sz val="11"/>
        <color rgb="FF000000"/>
        <rFont val="Arial Narrow"/>
        <family val="2"/>
      </rPr>
      <t xml:space="preserve"> c/discp:</t>
    </r>
  </si>
  <si>
    <t>&gt;9 horas / día</t>
  </si>
  <si>
    <t xml:space="preserve">9 horas / día </t>
  </si>
  <si>
    <t>1 hora / día</t>
  </si>
  <si>
    <t xml:space="preserve">8 horas / día </t>
  </si>
  <si>
    <t xml:space="preserve">7 horas / día </t>
  </si>
  <si>
    <t xml:space="preserve">6 horas / día </t>
  </si>
  <si>
    <t xml:space="preserve">5 horas / día </t>
  </si>
  <si>
    <t xml:space="preserve">4 horas / día </t>
  </si>
  <si>
    <t xml:space="preserve">3 horas / día </t>
  </si>
  <si>
    <t xml:space="preserve">2 horas / día </t>
  </si>
  <si>
    <t>&gt;39h./semana</t>
  </si>
  <si>
    <t>39a35h./semana</t>
  </si>
  <si>
    <t>34a30h./semana</t>
  </si>
  <si>
    <t>29a25h./semana</t>
  </si>
  <si>
    <t>24a20h./semana</t>
  </si>
  <si>
    <t>19a15h./semana</t>
  </si>
  <si>
    <t>14a10h./semana</t>
  </si>
  <si>
    <t>9a5h./semana</t>
  </si>
  <si>
    <t>&lt;5h./semana</t>
  </si>
  <si>
    <t>Otra (especificar abajo)</t>
  </si>
  <si>
    <t>He realizado un estudio propio sobre preferencias de mi público objetivo, oportunidades, ubicación, barreras de entrada, volumen ventas,…</t>
  </si>
  <si>
    <t>1.- El/los promotor/es tienen suficiente cualificación (formación / experiencia laboral previa) pare llevar a cabo la actividad(tareas) a desempeñar.</t>
  </si>
  <si>
    <t>B. SOSTENIBILIDAD Y RELEVANCIA DEL PROYECTO</t>
  </si>
  <si>
    <r>
      <rPr>
        <b/>
        <sz val="11"/>
        <color theme="1"/>
        <rFont val="Arial"/>
        <family val="2"/>
      </rPr>
      <t xml:space="preserve">Formulario de solicitud </t>
    </r>
    <r>
      <rPr>
        <u/>
        <sz val="11"/>
        <color theme="1"/>
        <rFont val="Arial"/>
        <family val="2"/>
      </rPr>
      <t>en formato Excel.</t>
    </r>
  </si>
  <si>
    <r>
      <t>5.1  En caso de</t>
    </r>
    <r>
      <rPr>
        <u/>
        <sz val="11"/>
        <color theme="1"/>
        <rFont val="Arial"/>
        <family val="2"/>
      </rPr>
      <t xml:space="preserve"> mejora de empleo</t>
    </r>
    <r>
      <rPr>
        <sz val="11"/>
        <color theme="1"/>
        <rFont val="Arial"/>
        <family val="2"/>
      </rPr>
      <t xml:space="preserve">, adjuntar </t>
    </r>
    <r>
      <rPr>
        <b/>
        <sz val="11"/>
        <color theme="1"/>
        <rFont val="Arial"/>
        <family val="2"/>
      </rPr>
      <t xml:space="preserve">contrato de trabajo actual, informe médico </t>
    </r>
    <r>
      <rPr>
        <sz val="11"/>
        <color theme="1"/>
        <rFont val="Arial"/>
        <family val="2"/>
      </rPr>
      <t>emitido por los Servicios Públicos de Salud..</t>
    </r>
  </si>
  <si>
    <r>
      <rPr>
        <b/>
        <sz val="11"/>
        <color theme="1"/>
        <rFont val="Arial"/>
        <family val="2"/>
      </rPr>
      <t>6.</t>
    </r>
    <r>
      <rPr>
        <b/>
        <sz val="7"/>
        <color theme="1"/>
        <rFont val="Arial"/>
        <family val="2"/>
      </rPr>
      <t xml:space="preserve"> </t>
    </r>
    <r>
      <rPr>
        <sz val="7"/>
        <color theme="1"/>
        <rFont val="Arial"/>
        <family val="2"/>
      </rPr>
      <t xml:space="preserve"> </t>
    </r>
    <r>
      <rPr>
        <b/>
        <sz val="11"/>
        <color theme="1"/>
        <rFont val="Arial"/>
        <family val="2"/>
      </rPr>
      <t xml:space="preserve">Currículum </t>
    </r>
    <r>
      <rPr>
        <sz val="11"/>
        <color theme="1"/>
        <rFont val="Arial"/>
        <family val="2"/>
      </rPr>
      <t xml:space="preserve">del/los promotores, y si fuese el caso de sus colaboradores (NOTA: La remisión de este documento es complementaria a la información expuesta en este formulario, no la suple). </t>
    </r>
  </si>
  <si>
    <t>B.2. DOCUMENTACIÓN NECESARIA PARA LA TRAMITACIÓN DE LA SOLICITUD</t>
  </si>
  <si>
    <t>B.1. DOCUMENTACIÓN RELACIONADA CON EL SOLICITANTE</t>
  </si>
  <si>
    <t>B.3. DOCUMENTACIÓN RELACIONADA CON LA VALORACIÓN DEL PROYECTO</t>
  </si>
  <si>
    <r>
      <rPr>
        <sz val="11"/>
        <rFont val="Arial"/>
        <family val="2"/>
      </rPr>
      <t xml:space="preserve">En caso de estar </t>
    </r>
    <r>
      <rPr>
        <b/>
        <u/>
        <sz val="11"/>
        <rFont val="Arial"/>
        <family val="2"/>
      </rPr>
      <t>en desempleo</t>
    </r>
    <r>
      <rPr>
        <b/>
        <sz val="11"/>
        <rFont val="Arial"/>
        <family val="2"/>
      </rPr>
      <t>, ¿desde qué fecha?</t>
    </r>
  </si>
  <si>
    <t>3.- Solicitante en situación de desempleo, o en su defecto en mejora de empleo (según criterios establecidos en la convocatoria), en el momento de la solicitud.</t>
  </si>
  <si>
    <r>
      <t xml:space="preserve">FORMULARIO SOLICITUD DE AYUDA ECONÓMICA
</t>
    </r>
    <r>
      <rPr>
        <b/>
        <sz val="11"/>
        <color indexed="9"/>
        <rFont val="Arial"/>
        <family val="2"/>
      </rPr>
      <t>Convocatoria Emprendimiento - Año 2016</t>
    </r>
  </si>
  <si>
    <t>Indique en la siguiente tabla el perfil de los trabajadores que tiene previsto contratar:</t>
  </si>
  <si>
    <t>Normativa / legislación vinculada a la actividad a ejercer:</t>
  </si>
  <si>
    <r>
      <t xml:space="preserve">Coste de inversiones / gastos necesarios para iniciar la actividad </t>
    </r>
    <r>
      <rPr>
        <sz val="10"/>
        <rFont val="Arial"/>
        <family val="2"/>
      </rPr>
      <t>(puede incluir en el importe el IVA)</t>
    </r>
    <r>
      <rPr>
        <b/>
        <sz val="11"/>
        <rFont val="Arial"/>
        <family val="2"/>
      </rPr>
      <t>:</t>
    </r>
  </si>
  <si>
    <t>Herramientas/utillaje</t>
  </si>
  <si>
    <t xml:space="preserve">No lo he creído necesario </t>
  </si>
  <si>
    <t>Álava</t>
  </si>
  <si>
    <t xml:space="preserve">He leído algo de información en internet, estadísticas, publicaciones en general,… </t>
  </si>
  <si>
    <t>3913 Instrumentos topografía, meteorología,…</t>
  </si>
  <si>
    <t>4551 Confecc. artículos textiles hogar/tapicería</t>
  </si>
  <si>
    <t>6161 Com. may. carbón</t>
  </si>
  <si>
    <t>6169 Com. may. Productos inter industriales y quimic.</t>
  </si>
  <si>
    <t>6197 Com. may. instrum. precisión y medida</t>
  </si>
  <si>
    <t>6422 Com. men. carnicerías-charcuterías</t>
  </si>
  <si>
    <t>6423 Com. men. carnicerías-salchicherías</t>
  </si>
  <si>
    <t>6443 Com. men. Productospastelería, bollería</t>
  </si>
  <si>
    <t>6467 Com. men. artículos fumadores por minas.</t>
  </si>
  <si>
    <t>6536 Com. men. artículos de ‘bricolaje’</t>
  </si>
  <si>
    <t>6741 café-bar en vehículo</t>
  </si>
  <si>
    <t>7333 Transbordadores, ferry boats y símil</t>
  </si>
  <si>
    <t>7423 Transporte aéreo internac. viajeros chárter</t>
  </si>
  <si>
    <t>7424 Transporte aéreo internac. mercancías chárter</t>
  </si>
  <si>
    <t xml:space="preserve">Información del local - estrategia de situación: </t>
  </si>
  <si>
    <t xml:space="preserve"> ¿trabajará en empresa?</t>
  </si>
  <si>
    <t>6.- Se dispone de financiación para adquirir las inversiones necesarias y afrontar los gastos de puesta en marcha de la actividad, así como de liquidez suficiente.</t>
  </si>
  <si>
    <t>PROPUESTA AYUDA:</t>
  </si>
  <si>
    <t>Cumplimiento requisitos</t>
  </si>
  <si>
    <r>
      <rPr>
        <b/>
        <u/>
        <sz val="10"/>
        <color rgb="FFC00000"/>
        <rFont val="Arial"/>
        <family val="2"/>
      </rPr>
      <t>INSTRUCCIONES</t>
    </r>
    <r>
      <rPr>
        <u/>
        <sz val="10"/>
        <color rgb="FFC00000"/>
        <rFont val="Arial"/>
        <family val="2"/>
      </rPr>
      <t>:</t>
    </r>
    <r>
      <rPr>
        <sz val="10"/>
        <color rgb="FFC00000"/>
        <rFont val="Arial"/>
        <family val="2"/>
      </rPr>
      <t xml:space="preserve"> 
Debe responder TODAS las cuestiones de este formulario, ya sea escogiendo la opción correspondiente en la lista desplegable que aparece al situarse en las casillas de respuesta  (pinche en la flecha que encuentra en la parte derecha de esa casilla) o escribiendo en los cuadros de texto (recuerde que puede modificar el texto que ha escrito, pulsando la tecla de función "F2".  Para un nuevo párrafo, puede hacerlo pulsando a la vez las teclas "Alt"+"Enter". 
Está prohibido añadir o eliminar filas y/o columnas. Debe de mantener el formato según está.
Se valorará positivamente la aportación de información clara y relevante. En todo caso se deberá justificar la falta de información en las últimas páginas de este formulario.
Para cualquier duda, puede ponerse en contacto con el Departamento de Proyectos de Fundación ONCE, a través del correo electrónico: ayudasemprendimiento2016@fundaciononce.es, o en el teléfono 91 506 88 88.
</t>
    </r>
  </si>
  <si>
    <r>
      <rPr>
        <b/>
        <sz val="11"/>
        <color rgb="FFC00000"/>
        <rFont val="Arial"/>
        <family val="2"/>
      </rPr>
      <t>Convocatoria de Ayudas Económicas a proyectos para el
Emprendimiento de personas con discapacidad– Año 2016</t>
    </r>
    <r>
      <rPr>
        <b/>
        <sz val="11"/>
        <color theme="1"/>
        <rFont val="Arial"/>
        <family val="2"/>
      </rPr>
      <t xml:space="preserve">
</t>
    </r>
  </si>
  <si>
    <t>BAREMO DE EVALUACIÓN DE PROYECTOS DE EMPRENDIMIENTO</t>
  </si>
  <si>
    <t>5.- Solicitante con la cualificación exigida para desarrollar la actividad empresarial que va a poner en marcha.</t>
  </si>
  <si>
    <t>A) CRITERIOS DE ADMISIÓN</t>
  </si>
  <si>
    <t>B) CRITERIOS DE EVALUACIÓN</t>
  </si>
  <si>
    <t>A. CAPACIDAD TÉCNICA DEL SOLICITANTE Y SUS RR.HH.</t>
  </si>
  <si>
    <t>2.- Existe un correcto alineamiento entre exigencias del negocio (tipo y complejidad de éste) y las capacidades (habilidades) del emprendedor/es para su gestión empresarial</t>
  </si>
  <si>
    <t>6. Idea de negocio innovadora, con potencial crecimiento, replicidad, escalabilidad, impacto social, efecto multiplicador,...</t>
  </si>
  <si>
    <t>8.- Definición clara de la estrategia comercial. Diversificación de clientes. Identificación correcta de las ventajas competitivas, estrategias de situación,…</t>
  </si>
  <si>
    <t>10.- Se han identificado correctamente y de forma realista los recursos iniciales: (inversiones / gastos necesarios para la puesta en marcha de la actividad), asi como las fuentes de financiación que los soporten</t>
  </si>
  <si>
    <t>Punt. Máx: 70
Punt. Min: 50</t>
  </si>
  <si>
    <r>
      <rPr>
        <b/>
        <sz val="11"/>
        <rFont val="Arial"/>
        <family val="2"/>
      </rPr>
      <t xml:space="preserve">Si actualmente está inscrito en </t>
    </r>
    <r>
      <rPr>
        <b/>
        <u/>
        <sz val="11"/>
        <rFont val="Arial"/>
        <family val="2"/>
      </rPr>
      <t>Mejora de empleo,</t>
    </r>
    <r>
      <rPr>
        <sz val="11"/>
        <rFont val="Arial"/>
        <family val="2"/>
      </rPr>
      <t xml:space="preserve"> indique el motivo por el que quiere poner en marcha esta actividad,  ¿cuál es su empleo actual?, especifique tipo de contrato, su duración, cuándo finaliza dicho contrato y las tareas que desempeña. Igualmente, explique el motivo de la incompatibilidad con su discapacidad.</t>
    </r>
  </si>
  <si>
    <r>
      <t>EXPLIQUE sus 3 principales capacidades y 3 carencias que posee para afrontar la gestión de su empresa. En el caso de las carencias, indique como va a solventarlas.</t>
    </r>
    <r>
      <rPr>
        <sz val="9"/>
        <color theme="1"/>
        <rFont val="Arial"/>
        <family val="2"/>
      </rPr>
      <t>(Nota: no confundir con las tareas habituales de la actividad sino con habilidades/aptitudes de la gestión empresarial (planificación tareas, control económico, trato clientes, ..)</t>
    </r>
  </si>
  <si>
    <t>Además de socio inversor,  ¿será trabajador de la empresa? ¿cargo?</t>
  </si>
  <si>
    <r>
      <rPr>
        <b/>
        <sz val="11"/>
        <rFont val="Arial"/>
        <family val="2"/>
      </rPr>
      <t>Información del local:</t>
    </r>
    <r>
      <rPr>
        <sz val="10"/>
        <rFont val="Arial"/>
        <family val="2"/>
      </rPr>
      <t xml:space="preserve">  Superficie y organización. Si es arrendamiento, duración y coste alquiler.</t>
    </r>
    <r>
      <rPr>
        <u/>
        <sz val="10"/>
        <rFont val="Arial"/>
        <family val="2"/>
      </rPr>
      <t xml:space="preserve"> </t>
    </r>
    <r>
      <rPr>
        <u/>
        <sz val="11"/>
        <rFont val="Arial"/>
        <family val="2"/>
      </rPr>
      <t>Estrategia de situación</t>
    </r>
    <r>
      <rPr>
        <sz val="10"/>
        <rFont val="Arial"/>
        <family val="2"/>
      </rPr>
      <t xml:space="preserve"> (explique emplazamiento respecto a la zona centro de la ciudad u otros servicios de tránsito, accesos, cercanía a potenciales clientes o proveedores,...)</t>
    </r>
  </si>
  <si>
    <r>
      <t xml:space="preserve">Observaciones </t>
    </r>
    <r>
      <rPr>
        <sz val="11"/>
        <rFont val="Arial"/>
        <family val="2"/>
      </rPr>
      <t>(¿Ha presupuestado estas inversiones/gastos iniciales teniendo en cuenta una optimización / eficiencia de los recursos? Explique cualquier aclaración que crea oportuna)</t>
    </r>
  </si>
  <si>
    <r>
      <rPr>
        <b/>
        <sz val="11"/>
        <color theme="1"/>
        <rFont val="Arial"/>
        <family val="2"/>
      </rPr>
      <t xml:space="preserve">7. </t>
    </r>
    <r>
      <rPr>
        <sz val="11"/>
        <color theme="1"/>
        <rFont val="Arial"/>
        <family val="2"/>
      </rPr>
      <t>Declaración jurada sobre la</t>
    </r>
    <r>
      <rPr>
        <b/>
        <sz val="11"/>
        <color theme="1"/>
        <rFont val="Arial"/>
        <family val="2"/>
      </rPr>
      <t xml:space="preserve"> veracidad de la información/documentación </t>
    </r>
    <r>
      <rPr>
        <sz val="11"/>
        <color theme="1"/>
        <rFont val="Arial"/>
        <family val="2"/>
      </rPr>
      <t xml:space="preserve">remitida, </t>
    </r>
    <r>
      <rPr>
        <u/>
        <sz val="11"/>
        <color theme="1"/>
        <rFont val="Arial"/>
        <family val="2"/>
      </rPr>
      <t xml:space="preserve">cumplimentada y firmada </t>
    </r>
    <r>
      <rPr>
        <sz val="11"/>
        <color theme="1"/>
        <rFont val="Arial"/>
        <family val="2"/>
      </rPr>
      <t xml:space="preserve">(formato en </t>
    </r>
    <r>
      <rPr>
        <sz val="11"/>
        <color rgb="FFC00000"/>
        <rFont val="Arial"/>
        <family val="2"/>
      </rPr>
      <t>http://www.fundaciononce.es/es/pagina/emprendimiento-de-personas-con-discapacidad</t>
    </r>
    <r>
      <rPr>
        <sz val="11"/>
        <color theme="1"/>
        <rFont val="Arial"/>
        <family val="2"/>
      </rPr>
      <t xml:space="preserve">) </t>
    </r>
  </si>
  <si>
    <r>
      <rPr>
        <b/>
        <sz val="11"/>
        <color theme="1"/>
        <rFont val="Arial"/>
        <family val="2"/>
      </rPr>
      <t xml:space="preserve">9. </t>
    </r>
    <r>
      <rPr>
        <sz val="11"/>
        <color theme="1"/>
        <rFont val="Arial"/>
        <family val="2"/>
      </rPr>
      <t>Declaración de</t>
    </r>
    <r>
      <rPr>
        <b/>
        <sz val="11"/>
        <color theme="1"/>
        <rFont val="Arial"/>
        <family val="2"/>
      </rPr>
      <t xml:space="preserve"> otras ayudas</t>
    </r>
    <r>
      <rPr>
        <sz val="11"/>
        <color theme="1"/>
        <rFont val="Arial"/>
        <family val="2"/>
      </rPr>
      <t xml:space="preserve"> </t>
    </r>
    <r>
      <rPr>
        <u/>
        <sz val="11"/>
        <color theme="1"/>
        <rFont val="Arial"/>
        <family val="2"/>
      </rPr>
      <t>cumplimentada y firmada</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 adjuntando copia de las</t>
    </r>
    <r>
      <rPr>
        <b/>
        <sz val="11"/>
        <color theme="1"/>
        <rFont val="Arial"/>
        <family val="2"/>
      </rPr>
      <t xml:space="preserve"> resoluciones </t>
    </r>
    <r>
      <rPr>
        <sz val="11"/>
        <color theme="1"/>
        <rFont val="Arial"/>
        <family val="2"/>
      </rPr>
      <t xml:space="preserve">(o en su defecto </t>
    </r>
    <r>
      <rPr>
        <b/>
        <sz val="11"/>
        <color theme="1"/>
        <rFont val="Arial"/>
        <family val="2"/>
      </rPr>
      <t>solicitudes) de subvención</t>
    </r>
    <r>
      <rPr>
        <sz val="11"/>
        <color theme="1"/>
        <rFont val="Arial"/>
        <family val="2"/>
      </rPr>
      <t xml:space="preserve"> presentadas para cubrir el mismo objetivo ante la Administración Pública u otras entidades privadas.</t>
    </r>
  </si>
  <si>
    <r>
      <rPr>
        <b/>
        <sz val="11"/>
        <color theme="1"/>
        <rFont val="Arial"/>
        <family val="2"/>
      </rPr>
      <t xml:space="preserve">8. LOPD </t>
    </r>
    <r>
      <rPr>
        <sz val="11"/>
        <color theme="1"/>
        <rFont val="Arial"/>
        <family val="2"/>
      </rPr>
      <t xml:space="preserve">- Autorización al uso informatizado de los datos aportados 
(Ley Orgánica Protección de Datos), </t>
    </r>
    <r>
      <rPr>
        <u/>
        <sz val="11"/>
        <color theme="1"/>
        <rFont val="Arial"/>
        <family val="2"/>
      </rPr>
      <t>cumplimentada y firmada,</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 xml:space="preserve">) </t>
    </r>
  </si>
  <si>
    <r>
      <rPr>
        <sz val="8"/>
        <color theme="1"/>
        <rFont val="Arial"/>
        <family val="2"/>
      </rPr>
      <t xml:space="preserve">C1. </t>
    </r>
    <r>
      <rPr>
        <sz val="12"/>
        <rFont val="Arial"/>
        <family val="2"/>
      </rPr>
      <t>Certificado Escolaridad</t>
    </r>
  </si>
  <si>
    <r>
      <rPr>
        <sz val="8"/>
        <color theme="1"/>
        <rFont val="Arial"/>
        <family val="2"/>
      </rPr>
      <t xml:space="preserve">C1. </t>
    </r>
    <r>
      <rPr>
        <sz val="12"/>
        <rFont val="Arial"/>
        <family val="2"/>
      </rPr>
      <t>Bachillerato Elemental</t>
    </r>
  </si>
  <si>
    <r>
      <rPr>
        <sz val="8"/>
        <color theme="1"/>
        <rFont val="Arial"/>
        <family val="2"/>
      </rPr>
      <t>C1.</t>
    </r>
    <r>
      <rPr>
        <sz val="12"/>
        <rFont val="Arial"/>
        <family val="2"/>
      </rPr>
      <t xml:space="preserve"> Graduado Escolar</t>
    </r>
  </si>
  <si>
    <r>
      <rPr>
        <sz val="8"/>
        <color theme="1"/>
        <rFont val="Arial"/>
        <family val="2"/>
      </rPr>
      <t xml:space="preserve">C1. </t>
    </r>
    <r>
      <rPr>
        <sz val="12"/>
        <rFont val="Arial"/>
        <family val="2"/>
      </rPr>
      <t>1º y 2º curso ESO</t>
    </r>
  </si>
  <si>
    <r>
      <rPr>
        <sz val="8"/>
        <color theme="1"/>
        <rFont val="Arial"/>
        <family val="2"/>
      </rPr>
      <t xml:space="preserve">C2. </t>
    </r>
    <r>
      <rPr>
        <sz val="12"/>
        <rFont val="Arial"/>
        <family val="2"/>
      </rPr>
      <t>3º y 4º curso ESO</t>
    </r>
  </si>
  <si>
    <r>
      <rPr>
        <sz val="8"/>
        <color theme="1"/>
        <rFont val="Arial"/>
        <family val="2"/>
      </rPr>
      <t>C2.</t>
    </r>
    <r>
      <rPr>
        <sz val="12"/>
        <rFont val="Arial"/>
        <family val="2"/>
      </rPr>
      <t xml:space="preserve"> 2º BUP</t>
    </r>
  </si>
  <si>
    <r>
      <rPr>
        <sz val="8"/>
        <color theme="1"/>
        <rFont val="Arial"/>
        <family val="2"/>
      </rPr>
      <t xml:space="preserve">C2. </t>
    </r>
    <r>
      <rPr>
        <sz val="12"/>
        <rFont val="Arial"/>
        <family val="2"/>
      </rPr>
      <t>Form. Profesional 1º grado</t>
    </r>
  </si>
  <si>
    <r>
      <rPr>
        <sz val="8"/>
        <color theme="1"/>
        <rFont val="Arial"/>
        <family val="2"/>
      </rPr>
      <t xml:space="preserve">C3. </t>
    </r>
    <r>
      <rPr>
        <sz val="12"/>
        <rFont val="Arial"/>
        <family val="2"/>
      </rPr>
      <t>3º BUP</t>
    </r>
  </si>
  <si>
    <r>
      <rPr>
        <sz val="8"/>
        <color theme="1"/>
        <rFont val="Arial"/>
        <family val="2"/>
      </rPr>
      <t xml:space="preserve">C3. </t>
    </r>
    <r>
      <rPr>
        <sz val="12"/>
        <rFont val="Arial"/>
        <family val="2"/>
      </rPr>
      <t>Form. Profesional 2º grado</t>
    </r>
  </si>
  <si>
    <r>
      <rPr>
        <sz val="8"/>
        <color theme="1"/>
        <rFont val="Arial"/>
        <family val="2"/>
      </rPr>
      <t xml:space="preserve">C3. </t>
    </r>
    <r>
      <rPr>
        <sz val="12"/>
        <rFont val="Arial"/>
        <family val="2"/>
      </rPr>
      <t>Bachillerato Superior</t>
    </r>
  </si>
  <si>
    <r>
      <rPr>
        <sz val="8"/>
        <color theme="1"/>
        <rFont val="Arial"/>
        <family val="2"/>
      </rPr>
      <t xml:space="preserve">C3. </t>
    </r>
    <r>
      <rPr>
        <sz val="12"/>
        <rFont val="Arial"/>
        <family val="2"/>
      </rPr>
      <t>COU / PREV</t>
    </r>
  </si>
  <si>
    <r>
      <rPr>
        <sz val="8"/>
        <color theme="1"/>
        <rFont val="Arial"/>
        <family val="2"/>
      </rPr>
      <t xml:space="preserve">C3. </t>
    </r>
    <r>
      <rPr>
        <sz val="12"/>
        <rFont val="Arial"/>
        <family val="2"/>
      </rPr>
      <t>Bachillerato LOGSE</t>
    </r>
  </si>
  <si>
    <r>
      <rPr>
        <sz val="8"/>
        <color theme="1"/>
        <rFont val="Arial"/>
        <family val="2"/>
      </rPr>
      <t xml:space="preserve">C3. </t>
    </r>
    <r>
      <rPr>
        <sz val="12"/>
        <rFont val="Arial"/>
        <family val="2"/>
      </rPr>
      <t>Bachillerato LOE</t>
    </r>
  </si>
  <si>
    <r>
      <rPr>
        <sz val="8"/>
        <color theme="1"/>
        <rFont val="Arial"/>
        <family val="2"/>
      </rPr>
      <t xml:space="preserve">C3. </t>
    </r>
    <r>
      <rPr>
        <sz val="12"/>
        <rFont val="Arial"/>
        <family val="2"/>
      </rPr>
      <t>Ciclos Formativos GºMedio y Superior</t>
    </r>
  </si>
  <si>
    <r>
      <rPr>
        <sz val="8"/>
        <color theme="1"/>
        <rFont val="Arial"/>
        <family val="2"/>
      </rPr>
      <t xml:space="preserve">C4. </t>
    </r>
    <r>
      <rPr>
        <sz val="12"/>
        <rFont val="Arial"/>
        <family val="2"/>
      </rPr>
      <t>Diplomatura</t>
    </r>
  </si>
  <si>
    <r>
      <rPr>
        <sz val="8"/>
        <color theme="1"/>
        <rFont val="Arial"/>
        <family val="2"/>
      </rPr>
      <t>C4</t>
    </r>
    <r>
      <rPr>
        <sz val="12"/>
        <rFont val="Arial"/>
        <family val="2"/>
      </rPr>
      <t>. Licenciatura</t>
    </r>
  </si>
  <si>
    <r>
      <rPr>
        <sz val="8"/>
        <color theme="1"/>
        <rFont val="Arial"/>
        <family val="2"/>
      </rPr>
      <t>C4.</t>
    </r>
    <r>
      <rPr>
        <sz val="12"/>
        <rFont val="Arial"/>
        <family val="2"/>
      </rPr>
      <t xml:space="preserve"> Grados (Bolonia)</t>
    </r>
  </si>
  <si>
    <r>
      <rPr>
        <sz val="8"/>
        <color theme="1"/>
        <rFont val="Arial"/>
        <family val="2"/>
      </rPr>
      <t>C5/8.</t>
    </r>
    <r>
      <rPr>
        <sz val="12"/>
        <rFont val="Arial"/>
        <family val="2"/>
      </rPr>
      <t xml:space="preserve"> Máster/s</t>
    </r>
  </si>
  <si>
    <r>
      <rPr>
        <sz val="8"/>
        <color theme="1"/>
        <rFont val="Arial"/>
        <family val="2"/>
      </rPr>
      <t xml:space="preserve">C5/8. </t>
    </r>
    <r>
      <rPr>
        <sz val="12"/>
        <rFont val="Arial"/>
        <family val="2"/>
      </rPr>
      <t>Doctorado</t>
    </r>
  </si>
  <si>
    <r>
      <rPr>
        <sz val="8"/>
        <color theme="1"/>
        <rFont val="Arial"/>
        <family val="2"/>
      </rPr>
      <t>C5/8.</t>
    </r>
    <r>
      <rPr>
        <sz val="12"/>
        <rFont val="Arial"/>
        <family val="2"/>
      </rPr>
      <t xml:space="preserve"> MIR</t>
    </r>
  </si>
  <si>
    <r>
      <rPr>
        <sz val="8"/>
        <color theme="1"/>
        <rFont val="Arial"/>
        <family val="2"/>
      </rPr>
      <t>C5/8.</t>
    </r>
    <r>
      <rPr>
        <sz val="12"/>
        <rFont val="Arial"/>
        <family val="2"/>
      </rPr>
      <t xml:space="preserve"> Especializaciones</t>
    </r>
  </si>
  <si>
    <r>
      <rPr>
        <sz val="8"/>
        <color theme="1"/>
        <rFont val="Arial"/>
        <family val="2"/>
      </rPr>
      <t>C5/8</t>
    </r>
    <r>
      <rPr>
        <sz val="12"/>
        <rFont val="Arial"/>
        <family val="2"/>
      </rPr>
      <t>. Expertos</t>
    </r>
  </si>
  <si>
    <r>
      <rPr>
        <sz val="8"/>
        <color theme="1"/>
        <rFont val="Arial"/>
        <family val="2"/>
      </rPr>
      <t>C4.</t>
    </r>
    <r>
      <rPr>
        <sz val="12"/>
        <rFont val="Arial"/>
        <family val="2"/>
      </rPr>
      <t xml:space="preserve"> Tit.Técnicos / Ingeniería</t>
    </r>
  </si>
  <si>
    <t>Hogares sin empleo</t>
  </si>
  <si>
    <t>Hogares sin empleo con hijos a cargo</t>
  </si>
  <si>
    <t>Otros factores sociales (si tiene familiares con discapacidad a cargo, familia monoparental, hogares sin empleo, hogares sin empleo con hijos a cargo, entorno rural (&lt;10.000 habitantes)</t>
  </si>
  <si>
    <t>H. sin empleo c/hijos cargo</t>
  </si>
  <si>
    <r>
      <rPr>
        <b/>
        <sz val="11"/>
        <color theme="1"/>
        <rFont val="Arial"/>
        <family val="2"/>
      </rPr>
      <t>10. DECA:</t>
    </r>
    <r>
      <rPr>
        <sz val="11"/>
        <color theme="1"/>
        <rFont val="Arial"/>
        <family val="2"/>
      </rPr>
      <t xml:space="preserve"> documento con condiciones de las ayudas económicas a proyectos de emprendimiento, </t>
    </r>
    <r>
      <rPr>
        <u/>
        <sz val="11"/>
        <color theme="1"/>
        <rFont val="Arial"/>
        <family val="2"/>
      </rPr>
      <t>cumplimentado y firmado</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t>
    </r>
  </si>
  <si>
    <t>11.  Plan de empresa</t>
  </si>
  <si>
    <r>
      <t>12.  Financiación:</t>
    </r>
    <r>
      <rPr>
        <sz val="11"/>
        <color theme="1"/>
        <rFont val="Arial"/>
        <family val="2"/>
      </rPr>
      <t xml:space="preserve"> copia de </t>
    </r>
    <r>
      <rPr>
        <b/>
        <sz val="11"/>
        <color theme="1"/>
        <rFont val="Arial"/>
        <family val="2"/>
      </rPr>
      <t>escritura de préstamos, créditos, disposición de liquidez, resoluciones de otras ayudas,</t>
    </r>
    <r>
      <rPr>
        <sz val="11"/>
        <color theme="1"/>
        <rFont val="Arial"/>
        <family val="2"/>
      </rPr>
      <t xml:space="preserve"> etc., o si fuese el caso </t>
    </r>
    <r>
      <rPr>
        <b/>
        <sz val="11"/>
        <color theme="1"/>
        <rFont val="Arial"/>
        <family val="2"/>
      </rPr>
      <t xml:space="preserve">declaración de fondos propios </t>
    </r>
    <r>
      <rPr>
        <sz val="11"/>
        <rFont val="Arial"/>
        <family val="2"/>
      </rPr>
      <t xml:space="preserve">(formato en </t>
    </r>
    <r>
      <rPr>
        <sz val="11"/>
        <color rgb="FFC00000"/>
        <rFont val="Arial"/>
        <family val="2"/>
      </rPr>
      <t>http://www.fundaciononce.es/es/pagina/emprendimiento-de-personas-con-discapacidad</t>
    </r>
    <r>
      <rPr>
        <sz val="11"/>
        <rFont val="Arial"/>
        <family val="2"/>
      </rPr>
      <t>)</t>
    </r>
    <r>
      <rPr>
        <b/>
        <sz val="11"/>
        <rFont val="Arial"/>
        <family val="2"/>
      </rPr>
      <t xml:space="preserve">  </t>
    </r>
  </si>
  <si>
    <r>
      <t xml:space="preserve">13. </t>
    </r>
    <r>
      <rPr>
        <sz val="11"/>
        <color theme="1"/>
        <rFont val="Arial"/>
        <family val="2"/>
      </rPr>
      <t xml:space="preserve"> En caso de necesitar un</t>
    </r>
    <r>
      <rPr>
        <b/>
        <sz val="11"/>
        <color theme="1"/>
        <rFont val="Arial"/>
        <family val="2"/>
      </rPr>
      <t xml:space="preserve"> local </t>
    </r>
    <r>
      <rPr>
        <sz val="11"/>
        <color theme="1"/>
        <rFont val="Arial"/>
        <family val="2"/>
      </rPr>
      <t xml:space="preserve">para desarrollar la actividad, </t>
    </r>
    <r>
      <rPr>
        <b/>
        <sz val="11"/>
        <color theme="1"/>
        <rFont val="Arial"/>
        <family val="2"/>
      </rPr>
      <t xml:space="preserve">contrato de alquiler, compra, traspaso, etc. 
</t>
    </r>
  </si>
  <si>
    <r>
      <rPr>
        <b/>
        <sz val="11"/>
        <color theme="1"/>
        <rFont val="Arial"/>
        <family val="2"/>
      </rPr>
      <t>14. Licencias</t>
    </r>
    <r>
      <rPr>
        <sz val="11"/>
        <color theme="1"/>
        <rFont val="Arial"/>
        <family val="2"/>
      </rPr>
      <t xml:space="preserve">: si procede, copia de </t>
    </r>
    <r>
      <rPr>
        <b/>
        <sz val="11"/>
        <color theme="1"/>
        <rFont val="Arial"/>
        <family val="2"/>
      </rPr>
      <t>licencia de apertura y/o concesión administrativa</t>
    </r>
    <r>
      <rPr>
        <sz val="11"/>
        <color theme="1"/>
        <rFont val="Arial"/>
        <family val="2"/>
      </rPr>
      <t xml:space="preserve"> para comenzar la actividad. En el caso de estancos, quioscos de prensa, flores o similar, copia de la </t>
    </r>
    <r>
      <rPr>
        <b/>
        <sz val="11"/>
        <color theme="1"/>
        <rFont val="Arial"/>
        <family val="2"/>
      </rPr>
      <t xml:space="preserve">licencia municipal de ocupación de la vía pública </t>
    </r>
  </si>
  <si>
    <r>
      <rPr>
        <b/>
        <sz val="11"/>
        <color theme="1"/>
        <rFont val="Arial"/>
        <family val="2"/>
      </rPr>
      <t>15.</t>
    </r>
    <r>
      <rPr>
        <sz val="11"/>
        <color theme="1"/>
        <rFont val="Arial"/>
        <family val="2"/>
      </rPr>
      <t xml:space="preserve">  En caso de constituirse como </t>
    </r>
    <r>
      <rPr>
        <b/>
        <sz val="11"/>
        <color theme="1"/>
        <rFont val="Arial"/>
        <family val="2"/>
      </rPr>
      <t>sociedad</t>
    </r>
    <r>
      <rPr>
        <sz val="11"/>
        <color theme="1"/>
        <rFont val="Arial"/>
        <family val="2"/>
      </rPr>
      <t xml:space="preserve">, </t>
    </r>
    <r>
      <rPr>
        <b/>
        <sz val="11"/>
        <color theme="1"/>
        <rFont val="Arial"/>
        <family val="2"/>
      </rPr>
      <t>CIF</t>
    </r>
    <r>
      <rPr>
        <sz val="11"/>
        <color theme="1"/>
        <rFont val="Arial"/>
        <family val="2"/>
      </rPr>
      <t xml:space="preserve"> y</t>
    </r>
    <r>
      <rPr>
        <b/>
        <sz val="11"/>
        <color theme="1"/>
        <rFont val="Arial"/>
        <family val="2"/>
      </rPr>
      <t xml:space="preserve"> escritura de constitución</t>
    </r>
    <r>
      <rPr>
        <sz val="11"/>
        <color theme="1"/>
        <rFont val="Arial"/>
        <family val="2"/>
      </rPr>
      <t xml:space="preserve"> de ésta. Si procede, </t>
    </r>
    <r>
      <rPr>
        <b/>
        <sz val="11"/>
        <color theme="1"/>
        <rFont val="Arial"/>
        <family val="2"/>
      </rPr>
      <t>Estatutos</t>
    </r>
    <r>
      <rPr>
        <sz val="11"/>
        <color theme="1"/>
        <rFont val="Arial"/>
        <family val="2"/>
      </rPr>
      <t xml:space="preserve"> y </t>
    </r>
    <r>
      <rPr>
        <b/>
        <sz val="11"/>
        <color theme="1"/>
        <rFont val="Arial"/>
        <family val="2"/>
      </rPr>
      <t>poderes del Representante legal.</t>
    </r>
  </si>
  <si>
    <r>
      <rPr>
        <b/>
        <sz val="11"/>
        <color theme="1"/>
        <rFont val="Arial"/>
        <family val="2"/>
      </rPr>
      <t>16. Alta en RETA</t>
    </r>
    <r>
      <rPr>
        <sz val="11"/>
        <color theme="1"/>
        <rFont val="Arial"/>
        <family val="2"/>
      </rPr>
      <t xml:space="preserve"> (Régimen Especial de Trabajadores Autónomos) en la Seguridad Social  y/o alta en la </t>
    </r>
    <r>
      <rPr>
        <b/>
        <sz val="11"/>
        <color theme="1"/>
        <rFont val="Arial"/>
        <family val="2"/>
      </rPr>
      <t>Mutualidad de Previsión Social</t>
    </r>
    <r>
      <rPr>
        <sz val="11"/>
        <color theme="1"/>
        <rFont val="Arial"/>
        <family val="2"/>
      </rPr>
      <t xml:space="preserve"> establecida por el correspondiente Colegio Profesional.</t>
    </r>
  </si>
  <si>
    <r>
      <rPr>
        <b/>
        <sz val="11"/>
        <color theme="1"/>
        <rFont val="Arial"/>
        <family val="2"/>
      </rPr>
      <t>17. Alta censal</t>
    </r>
    <r>
      <rPr>
        <sz val="11"/>
        <color theme="1"/>
        <rFont val="Arial"/>
        <family val="2"/>
      </rPr>
      <t xml:space="preserve"> en actividades empresariales o profesionales - 036 o 037</t>
    </r>
  </si>
  <si>
    <r>
      <rPr>
        <b/>
        <sz val="11"/>
        <color theme="1"/>
        <rFont val="Arial"/>
        <family val="2"/>
      </rPr>
      <t xml:space="preserve">18. </t>
    </r>
    <r>
      <rPr>
        <sz val="11"/>
        <color theme="1"/>
        <rFont val="Arial"/>
        <family val="2"/>
      </rPr>
      <t xml:space="preserve"> En caso de tener </t>
    </r>
    <r>
      <rPr>
        <u/>
        <sz val="11"/>
        <color theme="1"/>
        <rFont val="Arial"/>
        <family val="2"/>
      </rPr>
      <t xml:space="preserve">trabajadores </t>
    </r>
    <r>
      <rPr>
        <sz val="11"/>
        <color theme="1"/>
        <rFont val="Arial"/>
        <family val="2"/>
      </rPr>
      <t xml:space="preserve">en su empresa, si a su vez es personal con discapacidad, adjunte sus </t>
    </r>
    <r>
      <rPr>
        <b/>
        <sz val="11"/>
        <color theme="1"/>
        <rFont val="Arial"/>
        <family val="2"/>
      </rPr>
      <t>contratos de trabajo</t>
    </r>
    <r>
      <rPr>
        <sz val="11"/>
        <color theme="1"/>
        <rFont val="Arial"/>
        <family val="2"/>
      </rPr>
      <t xml:space="preserve">, así como sus </t>
    </r>
    <r>
      <rPr>
        <b/>
        <sz val="11"/>
        <color theme="1"/>
        <rFont val="Arial"/>
        <family val="2"/>
      </rPr>
      <t>certificados de discapacidad.</t>
    </r>
  </si>
  <si>
    <r>
      <rPr>
        <b/>
        <sz val="11"/>
        <color theme="1"/>
        <rFont val="Arial"/>
        <family val="2"/>
      </rPr>
      <t>1. DNI</t>
    </r>
    <r>
      <rPr>
        <sz val="11"/>
        <color theme="1"/>
        <rFont val="Arial"/>
        <family val="2"/>
      </rPr>
      <t xml:space="preserve"> del solicitante (si procede, del resto de socios con discapacidad).</t>
    </r>
  </si>
  <si>
    <r>
      <rPr>
        <b/>
        <sz val="11"/>
        <color theme="1"/>
        <rFont val="Arial"/>
        <family val="2"/>
      </rPr>
      <t>2. Certificado de Discapacidad,</t>
    </r>
    <r>
      <rPr>
        <sz val="11"/>
        <color theme="1"/>
        <rFont val="Arial"/>
        <family val="2"/>
      </rPr>
      <t xml:space="preserve"> junto con su </t>
    </r>
    <r>
      <rPr>
        <b/>
        <sz val="11"/>
        <color theme="1"/>
        <rFont val="Arial"/>
        <family val="2"/>
      </rPr>
      <t>Dictamen Técnico Facultativo,</t>
    </r>
    <r>
      <rPr>
        <sz val="11"/>
        <color theme="1"/>
        <rFont val="Arial"/>
        <family val="2"/>
      </rPr>
      <t xml:space="preserve"> acreditativo de la condición de persona con discapacidad. En su defecto, </t>
    </r>
    <r>
      <rPr>
        <b/>
        <sz val="11"/>
        <color theme="1"/>
        <rFont val="Arial"/>
        <family val="2"/>
      </rPr>
      <t xml:space="preserve">Resolución de Incapacidad, </t>
    </r>
    <r>
      <rPr>
        <sz val="11"/>
        <color theme="1"/>
        <rFont val="Arial"/>
        <family val="2"/>
      </rPr>
      <t>(si procede, del resto de socios con discapacidad).</t>
    </r>
  </si>
  <si>
    <r>
      <rPr>
        <b/>
        <sz val="11"/>
        <color theme="1"/>
        <rFont val="Arial"/>
        <family val="2"/>
      </rPr>
      <t>3.</t>
    </r>
    <r>
      <rPr>
        <sz val="7"/>
        <color theme="1"/>
        <rFont val="Arial"/>
        <family val="2"/>
      </rPr>
      <t xml:space="preserve">  </t>
    </r>
    <r>
      <rPr>
        <sz val="11"/>
        <color theme="1"/>
        <rFont val="Arial"/>
        <family val="2"/>
      </rPr>
      <t>Última declaración de la</t>
    </r>
    <r>
      <rPr>
        <b/>
        <sz val="11"/>
        <color theme="1"/>
        <rFont val="Arial"/>
        <family val="2"/>
      </rPr>
      <t xml:space="preserve"> Renta </t>
    </r>
    <r>
      <rPr>
        <sz val="11"/>
        <color theme="1"/>
        <rFont val="Arial"/>
        <family val="2"/>
      </rPr>
      <t xml:space="preserve">del </t>
    </r>
    <r>
      <rPr>
        <b/>
        <sz val="11"/>
        <color theme="1"/>
        <rFont val="Arial"/>
        <family val="2"/>
      </rPr>
      <t xml:space="preserve">solicitante </t>
    </r>
    <r>
      <rPr>
        <sz val="11"/>
        <color theme="1"/>
        <rFont val="Arial"/>
        <family val="2"/>
      </rPr>
      <t xml:space="preserve">y de su </t>
    </r>
    <r>
      <rPr>
        <b/>
        <sz val="11"/>
        <color theme="1"/>
        <rFont val="Arial"/>
        <family val="2"/>
      </rPr>
      <t>unidad familiar.</t>
    </r>
    <r>
      <rPr>
        <sz val="11"/>
        <color theme="1"/>
        <rFont val="Arial"/>
        <family val="2"/>
      </rPr>
      <t xml:space="preserve"> En su defecto, </t>
    </r>
    <r>
      <rPr>
        <b/>
        <sz val="11"/>
        <color theme="1"/>
        <rFont val="Arial"/>
        <family val="2"/>
      </rPr>
      <t xml:space="preserve">certificado negativo </t>
    </r>
    <r>
      <rPr>
        <sz val="11"/>
        <color theme="1"/>
        <rFont val="Arial"/>
        <family val="2"/>
      </rPr>
      <t xml:space="preserve">sobre la no obligación de declarar, expedido por la correspondiente Agencia Tributaria, (si procede, del resto de socios con discapacidad)..  </t>
    </r>
  </si>
  <si>
    <r>
      <rPr>
        <b/>
        <sz val="11"/>
        <color theme="1"/>
        <rFont val="Arial"/>
        <family val="2"/>
      </rPr>
      <t xml:space="preserve">4. Informe de Vida Laboral </t>
    </r>
    <r>
      <rPr>
        <u/>
        <sz val="11"/>
        <color theme="1"/>
        <rFont val="Arial"/>
        <family val="2"/>
      </rPr>
      <t>actualizado</t>
    </r>
    <r>
      <rPr>
        <sz val="11"/>
        <color theme="1"/>
        <rFont val="Arial"/>
        <family val="2"/>
      </rPr>
      <t xml:space="preserve">, expedido por la Tesorería General de la Seguridad Social, (si procede, del resto de socios con discapacidad). </t>
    </r>
  </si>
  <si>
    <r>
      <t xml:space="preserve">5. </t>
    </r>
    <r>
      <rPr>
        <sz val="11"/>
        <color theme="1"/>
        <rFont val="Arial"/>
        <family val="2"/>
      </rPr>
      <t xml:space="preserve">Acreditación de </t>
    </r>
    <r>
      <rPr>
        <b/>
        <sz val="11"/>
        <color theme="1"/>
        <rFont val="Arial"/>
        <family val="2"/>
      </rPr>
      <t xml:space="preserve">Inscripción de demanda o mejora de empleo </t>
    </r>
    <r>
      <rPr>
        <sz val="11"/>
        <color theme="1"/>
        <rFont val="Arial"/>
        <family val="2"/>
      </rPr>
      <t>del solicitante en</t>
    </r>
    <r>
      <rPr>
        <b/>
        <sz val="11"/>
        <color theme="1"/>
        <rFont val="Arial"/>
        <family val="2"/>
      </rPr>
      <t xml:space="preserve"> </t>
    </r>
    <r>
      <rPr>
        <u/>
        <sz val="11"/>
        <color theme="1"/>
        <rFont val="Arial"/>
        <family val="2"/>
      </rPr>
      <t>Servicio Público de Empleo</t>
    </r>
    <r>
      <rPr>
        <sz val="11"/>
        <color theme="1"/>
        <rFont val="Arial"/>
        <family val="2"/>
      </rPr>
      <t>, (si procede, del resto de socios con discapacidad).</t>
    </r>
  </si>
  <si>
    <t>Otros colectivos desfavorecidos:</t>
  </si>
  <si>
    <t xml:space="preserve">          - Otros colectivos desfavorecidos</t>
  </si>
  <si>
    <t>Sin hogar/en exclusión en cuanto a vivienda</t>
  </si>
  <si>
    <t>Familiares c/discp cargo</t>
  </si>
  <si>
    <t>Otros colectivos desfavorecidos</t>
  </si>
  <si>
    <t>Sin hogar/exclusión s/vivienda</t>
  </si>
  <si>
    <r>
      <rPr>
        <sz val="8"/>
        <rFont val="Arial"/>
        <family val="2"/>
      </rPr>
      <t>C0.</t>
    </r>
    <r>
      <rPr>
        <sz val="12"/>
        <rFont val="Arial"/>
        <family val="2"/>
      </rPr>
      <t xml:space="preserve"> Leer y escribir</t>
    </r>
  </si>
  <si>
    <t>Declaro que cumplo las Bases de esta Convocatoria y que los datos de este cuestionario son reales. La falsificación, ocultación o manipulación culpable de los mismos, tendrá como consecuencia la desestimación automática de cualquier petición a Fundación ONCE.
De acuerdo con lo establecido en la Ley Orgánica 15/1999 de Protección de Datos de Carácter Personal, autorizo y quedo informado/a de la incorporación de mis datos a los ficheros automatizados existentes en Fundación ONCE, así como al tratamiento automatizado de los mismos, con objeto de proceder a la tramitación de la solicitud de ayuda presentada a Fundación ONCE. Asimismo, autorizo a que puedan ser cedidos mis datos exclusivamente para el cumplimiento de los fines directamente relacionados con la solicitud de ayuda, a la Autoridad de Gestión del Fondo Social Europeo, a la Comisión Europea a las entidades del grupo de Fundación ONCE, a sociedades participadas, o cualquier otra con la que Fundación ONCE concluya un acuerdo de colaboración.
Quedo igualmente informado/a de la posibilidad de ejercer los derechos de acceso, rectificación, cancelación y oposición, en los términos establecidos en la legislación vigente, mediante notificación escrita dirigida a la siguiente dirección: Departamento de Proyectos, Fundación ONCE, C/ Sebastián Herrera, 15, C.P. 28012, Madrid, o la siguiente dirección: derechosarco@fundaciononce.es.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</si>
</sst>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
    <numFmt numFmtId="165" formatCode="#,##0.00\ &quot;€&quot;"/>
    <numFmt numFmtId="166" formatCode="#,##0.00\ _€"/>
  </numFmts>
  <fonts count="123" x14ac:knownFonts="1">
    <font>
      <sz val="12"/>
      <name val="Times New Roman"/>
      <family val="1"/>
    </font>
    <font>
      <sz val="10"/>
      <name val="Arial"/>
      <family val="2"/>
    </font>
    <font>
      <b/>
      <sz val="12"/>
      <name val="Arial"/>
      <family val="2"/>
    </font>
    <font>
      <b/>
      <sz val="14"/>
      <name val="Arial"/>
      <family val="2"/>
    </font>
    <font>
      <u/>
      <sz val="10.199999999999999"/>
      <color indexed="12"/>
      <name val="Times New Roman"/>
      <family val="1"/>
    </font>
    <font>
      <b/>
      <sz val="10"/>
      <name val="Arial"/>
      <family val="2"/>
    </font>
    <font>
      <b/>
      <sz val="20"/>
      <color indexed="9"/>
      <name val="Arial"/>
      <family val="2"/>
    </font>
    <font>
      <sz val="12"/>
      <name val="Arial"/>
      <family val="2"/>
    </font>
    <font>
      <b/>
      <sz val="18"/>
      <name val="Arial"/>
      <family val="2"/>
    </font>
    <font>
      <b/>
      <sz val="11"/>
      <name val="Arial"/>
      <family val="2"/>
    </font>
    <font>
      <sz val="8"/>
      <name val="Arial"/>
      <family val="2"/>
    </font>
    <font>
      <sz val="12"/>
      <name val="Arial Narrow"/>
      <family val="2"/>
    </font>
    <font>
      <sz val="9"/>
      <color indexed="81"/>
      <name val="Tahoma"/>
      <family val="2"/>
    </font>
    <font>
      <b/>
      <sz val="9"/>
      <color indexed="81"/>
      <name val="Tahoma"/>
      <family val="2"/>
    </font>
    <font>
      <sz val="12"/>
      <color theme="1"/>
      <name val="Arial"/>
      <family val="2"/>
    </font>
    <font>
      <sz val="11"/>
      <color theme="1"/>
      <name val="Arial"/>
      <family val="2"/>
    </font>
    <font>
      <b/>
      <sz val="12"/>
      <color theme="0"/>
      <name val="Arial"/>
      <family val="2"/>
    </font>
    <font>
      <b/>
      <sz val="12"/>
      <color theme="0"/>
      <name val="Times New Roman"/>
      <family val="1"/>
    </font>
    <font>
      <sz val="11"/>
      <color rgb="FF444444"/>
      <name val="Arial"/>
      <family val="2"/>
    </font>
    <font>
      <b/>
      <sz val="12"/>
      <color theme="4"/>
      <name val="Arial"/>
      <family val="2"/>
    </font>
    <font>
      <b/>
      <sz val="15"/>
      <color theme="0"/>
      <name val="Arial"/>
      <family val="2"/>
    </font>
    <font>
      <u/>
      <sz val="10.199999999999999"/>
      <name val="Arial"/>
      <family val="2"/>
    </font>
    <font>
      <sz val="10"/>
      <color theme="1"/>
      <name val="Arial"/>
      <family val="2"/>
    </font>
    <font>
      <sz val="11"/>
      <color theme="0"/>
      <name val="Calibri"/>
      <family val="2"/>
      <scheme val="minor"/>
    </font>
    <font>
      <b/>
      <sz val="14"/>
      <color theme="0"/>
      <name val="Arial"/>
      <family val="2"/>
    </font>
    <font>
      <b/>
      <sz val="12"/>
      <color theme="1"/>
      <name val="Arial"/>
      <family val="2"/>
    </font>
    <font>
      <b/>
      <sz val="11"/>
      <color theme="5" tint="-0.249977111117893"/>
      <name val="Arial"/>
      <family val="2"/>
    </font>
    <font>
      <sz val="11"/>
      <name val="Arial"/>
      <family val="2"/>
    </font>
    <font>
      <b/>
      <sz val="11"/>
      <color theme="0"/>
      <name val="Arial"/>
      <family val="2"/>
    </font>
    <font>
      <b/>
      <sz val="11"/>
      <color theme="1"/>
      <name val="Arial"/>
      <family val="2"/>
    </font>
    <font>
      <b/>
      <sz val="14"/>
      <color theme="1"/>
      <name val="Arial"/>
      <family val="2"/>
    </font>
    <font>
      <sz val="10.199999999999999"/>
      <name val="Arial"/>
      <family val="2"/>
    </font>
    <font>
      <u/>
      <sz val="11"/>
      <name val="Arial"/>
      <family val="2"/>
    </font>
    <font>
      <sz val="14"/>
      <color theme="1"/>
      <name val="Arial"/>
      <family val="2"/>
    </font>
    <font>
      <b/>
      <sz val="10"/>
      <color theme="0"/>
      <name val="Arial"/>
      <family val="2"/>
    </font>
    <font>
      <u/>
      <sz val="11"/>
      <color theme="1"/>
      <name val="Arial"/>
      <family val="2"/>
    </font>
    <font>
      <b/>
      <u/>
      <sz val="14"/>
      <name val="Arial"/>
      <family val="2"/>
    </font>
    <font>
      <sz val="14"/>
      <color theme="1"/>
      <name val="Calibri"/>
      <family val="2"/>
      <scheme val="minor"/>
    </font>
    <font>
      <sz val="11"/>
      <color rgb="FF000000"/>
      <name val="Arial"/>
      <family val="2"/>
    </font>
    <font>
      <b/>
      <sz val="16"/>
      <color theme="1"/>
      <name val="Arial"/>
      <family val="2"/>
    </font>
    <font>
      <sz val="11"/>
      <color theme="0"/>
      <name val="Arial"/>
      <family val="2"/>
    </font>
    <font>
      <b/>
      <sz val="11"/>
      <color rgb="FF953735"/>
      <name val="Arial"/>
      <family val="2"/>
    </font>
    <font>
      <b/>
      <sz val="11"/>
      <color rgb="FF000000"/>
      <name val="Arial"/>
      <family val="2"/>
    </font>
    <font>
      <b/>
      <sz val="14"/>
      <color rgb="FF000000"/>
      <name val="Arial"/>
      <family val="2"/>
    </font>
    <font>
      <b/>
      <sz val="14"/>
      <color theme="1"/>
      <name val="Calibri"/>
      <family val="2"/>
      <scheme val="minor"/>
    </font>
    <font>
      <b/>
      <sz val="10"/>
      <color theme="5" tint="-0.249977111117893"/>
      <name val="Arial"/>
      <family val="2"/>
    </font>
    <font>
      <b/>
      <sz val="12"/>
      <name val="Times New Roman"/>
      <family val="1"/>
    </font>
    <font>
      <sz val="11"/>
      <name val="Times New Roman"/>
      <family val="1"/>
    </font>
    <font>
      <b/>
      <sz val="16"/>
      <color rgb="FF000000"/>
      <name val="Arial"/>
      <family val="2"/>
    </font>
    <font>
      <sz val="16"/>
      <color theme="1"/>
      <name val="Arial"/>
      <family val="2"/>
    </font>
    <font>
      <sz val="12"/>
      <color theme="0"/>
      <name val="Times New Roman"/>
      <family val="1"/>
    </font>
    <font>
      <b/>
      <sz val="14"/>
      <color rgb="FFC00000"/>
      <name val="Century Gothic"/>
      <family val="2"/>
    </font>
    <font>
      <b/>
      <sz val="16"/>
      <color rgb="FFC00000"/>
      <name val="Arial"/>
      <family val="2"/>
    </font>
    <font>
      <sz val="14"/>
      <color rgb="FFC00000"/>
      <name val="Calibri"/>
      <family val="2"/>
      <scheme val="minor"/>
    </font>
    <font>
      <b/>
      <u/>
      <sz val="16"/>
      <color rgb="FFC00000"/>
      <name val="Arial"/>
      <family val="2"/>
    </font>
    <font>
      <b/>
      <sz val="14"/>
      <color rgb="FFC00000"/>
      <name val="Arial"/>
      <family val="2"/>
    </font>
    <font>
      <b/>
      <sz val="14"/>
      <color rgb="FFC00000"/>
      <name val="Times New Roman"/>
      <family val="1"/>
    </font>
    <font>
      <sz val="10"/>
      <color theme="0"/>
      <name val="Calibri"/>
      <family val="2"/>
      <scheme val="minor"/>
    </font>
    <font>
      <b/>
      <sz val="11"/>
      <color rgb="FFFF0000"/>
      <name val="Arial"/>
      <family val="2"/>
    </font>
    <font>
      <u/>
      <sz val="11"/>
      <color indexed="12"/>
      <name val="Arial"/>
      <family val="2"/>
    </font>
    <font>
      <b/>
      <sz val="14"/>
      <color rgb="FF800000"/>
      <name val="Arial"/>
      <family val="2"/>
    </font>
    <font>
      <sz val="7"/>
      <color theme="1"/>
      <name val="Arial"/>
      <family val="2"/>
    </font>
    <font>
      <b/>
      <sz val="7"/>
      <color theme="1"/>
      <name val="Arial"/>
      <family val="2"/>
    </font>
    <font>
      <b/>
      <sz val="16"/>
      <name val="Arial"/>
      <family val="2"/>
    </font>
    <font>
      <b/>
      <sz val="11"/>
      <color theme="4"/>
      <name val="Arial"/>
      <family val="2"/>
    </font>
    <font>
      <u/>
      <sz val="9"/>
      <color indexed="81"/>
      <name val="Tahoma"/>
      <family val="2"/>
    </font>
    <font>
      <sz val="10"/>
      <color rgb="FFC00000"/>
      <name val="Arial"/>
      <family val="2"/>
    </font>
    <font>
      <u/>
      <sz val="10"/>
      <color rgb="FFC00000"/>
      <name val="Arial"/>
      <family val="2"/>
    </font>
    <font>
      <sz val="10"/>
      <color rgb="FFC00000"/>
      <name val="Times New Roman"/>
      <family val="1"/>
    </font>
    <font>
      <b/>
      <u/>
      <sz val="10"/>
      <color rgb="FFC00000"/>
      <name val="Arial"/>
      <family val="2"/>
    </font>
    <font>
      <sz val="9"/>
      <name val="Arial"/>
      <family val="2"/>
    </font>
    <font>
      <sz val="9"/>
      <name val="Times New Roman"/>
      <family val="1"/>
    </font>
    <font>
      <b/>
      <sz val="14"/>
      <color theme="1" tint="0.499984740745262"/>
      <name val="Arial"/>
      <family val="2"/>
    </font>
    <font>
      <sz val="12"/>
      <color theme="1" tint="0.499984740745262"/>
      <name val="Times New Roman"/>
      <family val="1"/>
    </font>
    <font>
      <b/>
      <sz val="18"/>
      <color theme="1"/>
      <name val="Arial"/>
      <family val="2"/>
    </font>
    <font>
      <sz val="14"/>
      <color rgb="FF000000"/>
      <name val="Arial"/>
      <family val="2"/>
    </font>
    <font>
      <b/>
      <sz val="22"/>
      <color rgb="FF000000"/>
      <name val="Arial"/>
      <family val="2"/>
    </font>
    <font>
      <sz val="22"/>
      <color theme="1"/>
      <name val="Arial"/>
      <family val="2"/>
    </font>
    <font>
      <sz val="9"/>
      <color theme="1"/>
      <name val="Arial"/>
      <family val="2"/>
    </font>
    <font>
      <b/>
      <sz val="10"/>
      <color theme="1"/>
      <name val="Arial"/>
      <family val="2"/>
    </font>
    <font>
      <sz val="10"/>
      <name val="Times New Roman"/>
      <family val="1"/>
    </font>
    <font>
      <u/>
      <sz val="10"/>
      <name val="Arial"/>
      <family val="2"/>
    </font>
    <font>
      <b/>
      <sz val="22"/>
      <name val="Arial"/>
      <family val="2"/>
    </font>
    <font>
      <b/>
      <sz val="20"/>
      <color theme="1"/>
      <name val="Arial"/>
      <family val="2"/>
    </font>
    <font>
      <b/>
      <sz val="11"/>
      <color rgb="FFC00000"/>
      <name val="Arial"/>
      <family val="2"/>
    </font>
    <font>
      <b/>
      <sz val="12"/>
      <color rgb="FFC00000"/>
      <name val="Times New Roman"/>
      <family val="1"/>
    </font>
    <font>
      <sz val="11.5"/>
      <color rgb="FF000000"/>
      <name val="Arial"/>
      <family val="2"/>
    </font>
    <font>
      <b/>
      <sz val="9"/>
      <color theme="0"/>
      <name val="Arial"/>
      <family val="2"/>
    </font>
    <font>
      <b/>
      <u/>
      <sz val="16"/>
      <color rgb="FFC00000"/>
      <name val="Times New Roman"/>
      <family val="1"/>
    </font>
    <font>
      <b/>
      <sz val="11"/>
      <color indexed="81"/>
      <name val="Tahoma"/>
      <family val="2"/>
    </font>
    <font>
      <sz val="11"/>
      <color indexed="81"/>
      <name val="Tahoma"/>
      <family val="2"/>
    </font>
    <font>
      <sz val="11"/>
      <color theme="0" tint="-0.34998626667073579"/>
      <name val="Arial"/>
      <family val="2"/>
    </font>
    <font>
      <sz val="12"/>
      <color theme="0" tint="-0.34998626667073579"/>
      <name val="Times New Roman"/>
      <family val="1"/>
    </font>
    <font>
      <sz val="12"/>
      <color theme="1"/>
      <name val="Arial Narrow"/>
      <family val="2"/>
    </font>
    <font>
      <sz val="11"/>
      <color theme="1"/>
      <name val="Arial Narrow"/>
      <family val="2"/>
    </font>
    <font>
      <sz val="11"/>
      <name val="Arial Narrow"/>
      <family val="2"/>
    </font>
    <font>
      <sz val="10"/>
      <color theme="1"/>
      <name val="Arial Narrow"/>
      <family val="2"/>
    </font>
    <font>
      <sz val="10"/>
      <name val="Arial Narrow"/>
      <family val="2"/>
    </font>
    <font>
      <sz val="11"/>
      <color rgb="FF000000"/>
      <name val="Arial Narrow"/>
      <family val="2"/>
    </font>
    <font>
      <b/>
      <sz val="11"/>
      <color rgb="FF000000"/>
      <name val="Arial Narrow"/>
      <family val="2"/>
    </font>
    <font>
      <b/>
      <sz val="12"/>
      <name val="Arial Narrow"/>
      <family val="2"/>
    </font>
    <font>
      <b/>
      <sz val="11"/>
      <color theme="1"/>
      <name val="Arial Narrow"/>
      <family val="2"/>
    </font>
    <font>
      <b/>
      <sz val="10"/>
      <color theme="1"/>
      <name val="Arial Narrow"/>
      <family val="2"/>
    </font>
    <font>
      <b/>
      <sz val="12"/>
      <color theme="1"/>
      <name val="Arial Narrow"/>
      <family val="2"/>
    </font>
    <font>
      <b/>
      <sz val="10"/>
      <name val="Arial Narrow"/>
      <family val="2"/>
    </font>
    <font>
      <b/>
      <sz val="11"/>
      <name val="Arial Narrow"/>
      <family val="2"/>
    </font>
    <font>
      <b/>
      <sz val="10"/>
      <color theme="5" tint="-0.249977111117893"/>
      <name val="Arial Narrow"/>
      <family val="2"/>
    </font>
    <font>
      <b/>
      <sz val="9"/>
      <name val="Arial Narrow"/>
      <family val="2"/>
    </font>
    <font>
      <sz val="9"/>
      <name val="Arial Narrow"/>
      <family val="2"/>
    </font>
    <font>
      <b/>
      <sz val="14"/>
      <color theme="1"/>
      <name val="Arial Narrow"/>
      <family val="2"/>
    </font>
    <font>
      <b/>
      <sz val="10"/>
      <color rgb="FF000000"/>
      <name val="Arial Narrow"/>
      <family val="2"/>
    </font>
    <font>
      <sz val="10"/>
      <color rgb="FF000000"/>
      <name val="Arial Narrow"/>
      <family val="2"/>
    </font>
    <font>
      <sz val="14"/>
      <color theme="1"/>
      <name val="Arial Narrow"/>
      <family val="2"/>
    </font>
    <font>
      <b/>
      <sz val="14"/>
      <color rgb="FF000000"/>
      <name val="Arial Narrow"/>
      <family val="2"/>
    </font>
    <font>
      <sz val="14"/>
      <name val="Arial Narrow"/>
      <family val="2"/>
    </font>
    <font>
      <b/>
      <u/>
      <sz val="11"/>
      <color rgb="FF000000"/>
      <name val="Arial Narrow"/>
      <family val="2"/>
    </font>
    <font>
      <b/>
      <u/>
      <sz val="9"/>
      <color indexed="81"/>
      <name val="Tahoma"/>
      <family val="2"/>
    </font>
    <font>
      <b/>
      <sz val="9"/>
      <color theme="0"/>
      <name val="Arial Narrow"/>
      <family val="2"/>
    </font>
    <font>
      <b/>
      <u/>
      <sz val="11"/>
      <name val="Arial"/>
      <family val="2"/>
    </font>
    <font>
      <b/>
      <sz val="14"/>
      <color indexed="9"/>
      <name val="Arial"/>
      <family val="2"/>
    </font>
    <font>
      <b/>
      <sz val="11"/>
      <color indexed="9"/>
      <name val="Arial"/>
      <family val="2"/>
    </font>
    <font>
      <sz val="11"/>
      <color rgb="FFC00000"/>
      <name val="Arial"/>
      <family val="2"/>
    </font>
    <font>
      <sz val="8"/>
      <color theme="1"/>
      <name val="Arial"/>
      <family val="2"/>
    </font>
  </fonts>
  <fills count="20">
    <fill>
      <patternFill patternType="none"/>
    </fill>
    <fill>
      <patternFill patternType="gray125"/>
    </fill>
    <fill>
      <patternFill patternType="solid">
        <fgColor theme="9" tint="0.39997558519241921"/>
        <bgColor indexed="64"/>
      </patternFill>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7EAE9"/>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0" tint="-0.34998626667073579"/>
        <bgColor indexed="64"/>
      </patternFill>
    </fill>
  </fills>
  <borders count="122">
    <border>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right/>
      <top/>
      <bottom style="dashed">
        <color auto="1"/>
      </bottom>
      <diagonal/>
    </border>
    <border>
      <left/>
      <right/>
      <top style="dashed">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medium">
        <color indexed="64"/>
      </left>
      <right style="dashed">
        <color indexed="64"/>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diagonal/>
    </border>
    <border>
      <left style="medium">
        <color indexed="64"/>
      </left>
      <right/>
      <top style="dashed">
        <color indexed="64"/>
      </top>
      <bottom/>
      <diagonal/>
    </border>
    <border>
      <left/>
      <right style="dashed">
        <color indexed="64"/>
      </right>
      <top style="dashed">
        <color indexed="64"/>
      </top>
      <bottom/>
      <diagonal/>
    </border>
    <border>
      <left style="medium">
        <color indexed="64"/>
      </left>
      <right style="dashed">
        <color indexed="64"/>
      </right>
      <top style="dashed">
        <color indexed="64"/>
      </top>
      <bottom/>
      <diagonal/>
    </border>
    <border>
      <left style="medium">
        <color indexed="64"/>
      </left>
      <right/>
      <top/>
      <bottom style="dashed">
        <color indexed="64"/>
      </bottom>
      <diagonal/>
    </border>
    <border>
      <left style="dashed">
        <color indexed="64"/>
      </left>
      <right style="dashed">
        <color indexed="64"/>
      </right>
      <top/>
      <bottom style="dashed">
        <color indexed="64"/>
      </bottom>
      <diagonal/>
    </border>
    <border>
      <left/>
      <right style="medium">
        <color indexed="64"/>
      </right>
      <top/>
      <bottom style="dashed">
        <color indexed="64"/>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style="dashed">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dashed">
        <color indexed="64"/>
      </top>
      <bottom style="dashed">
        <color indexed="64"/>
      </bottom>
      <diagonal/>
    </border>
    <border>
      <left style="dashed">
        <color indexed="64"/>
      </left>
      <right style="dashed">
        <color indexed="64"/>
      </right>
      <top/>
      <bottom/>
      <diagonal/>
    </border>
    <border>
      <left/>
      <right/>
      <top style="dotted">
        <color indexed="64"/>
      </top>
      <bottom/>
      <diagonal/>
    </border>
    <border>
      <left/>
      <right style="dotted">
        <color indexed="64"/>
      </right>
      <top style="dashed">
        <color indexed="64"/>
      </top>
      <bottom style="dashed">
        <color indexed="64"/>
      </bottom>
      <diagonal/>
    </border>
    <border>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dashed">
        <color indexed="64"/>
      </left>
      <right style="dotted">
        <color indexed="64"/>
      </right>
      <top/>
      <bottom/>
      <diagonal/>
    </border>
    <border>
      <left style="dotted">
        <color indexed="64"/>
      </left>
      <right/>
      <top/>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otted">
        <color indexed="64"/>
      </left>
      <right/>
      <top style="dotted">
        <color indexed="64"/>
      </top>
      <bottom/>
      <diagonal/>
    </border>
    <border>
      <left/>
      <right style="thin">
        <color indexed="64"/>
      </right>
      <top style="dott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dashed">
        <color indexed="64"/>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applyProtection="0"/>
    <xf numFmtId="0" fontId="4" fillId="0" borderId="0" applyNumberFormat="0" applyFill="0" applyBorder="0" applyAlignment="0" applyProtection="0">
      <alignment vertical="top"/>
      <protection locked="0"/>
    </xf>
  </cellStyleXfs>
  <cellXfs count="1143">
    <xf numFmtId="0" fontId="0" fillId="0" borderId="0" xfId="0"/>
    <xf numFmtId="0" fontId="7" fillId="0" borderId="0" xfId="0" applyFont="1"/>
    <xf numFmtId="0" fontId="7" fillId="0" borderId="0" xfId="0" applyFont="1" applyAlignment="1"/>
    <xf numFmtId="0" fontId="15" fillId="0" borderId="0" xfId="0" applyFont="1"/>
    <xf numFmtId="0" fontId="16" fillId="3" borderId="0" xfId="0" applyFont="1" applyFill="1" applyAlignment="1"/>
    <xf numFmtId="0" fontId="21" fillId="0" borderId="0" xfId="1" applyFont="1" applyAlignment="1" applyProtection="1">
      <alignment horizontal="left"/>
    </xf>
    <xf numFmtId="0" fontId="10" fillId="0" borderId="0" xfId="0" applyFont="1" applyAlignment="1">
      <alignment horizontal="left"/>
    </xf>
    <xf numFmtId="0" fontId="19" fillId="0" borderId="0" xfId="0" applyFont="1" applyAlignment="1"/>
    <xf numFmtId="0" fontId="18" fillId="0" borderId="0" xfId="0" applyFont="1" applyAlignment="1"/>
    <xf numFmtId="0" fontId="20" fillId="4" borderId="0" xfId="0" applyFont="1" applyFill="1" applyAlignment="1"/>
    <xf numFmtId="0" fontId="24" fillId="5" borderId="0" xfId="0" applyFont="1" applyFill="1" applyBorder="1" applyAlignment="1" applyProtection="1">
      <alignment horizontal="center" vertical="center"/>
    </xf>
    <xf numFmtId="0" fontId="15" fillId="5" borderId="0" xfId="0" applyFont="1" applyFill="1" applyBorder="1"/>
    <xf numFmtId="14" fontId="15" fillId="7" borderId="8" xfId="0" applyNumberFormat="1" applyFont="1" applyFill="1" applyBorder="1" applyAlignment="1" applyProtection="1">
      <alignment horizontal="left" vertical="center" wrapText="1"/>
      <protection locked="0"/>
    </xf>
    <xf numFmtId="0" fontId="29" fillId="5" borderId="0" xfId="0" applyFont="1" applyFill="1" applyBorder="1" applyAlignment="1" applyProtection="1">
      <alignment horizontal="right" vertical="center" wrapText="1"/>
    </xf>
    <xf numFmtId="0" fontId="34" fillId="6" borderId="8" xfId="0" applyFont="1" applyFill="1" applyBorder="1" applyAlignment="1">
      <alignment horizontal="center" vertical="center" wrapText="1"/>
    </xf>
    <xf numFmtId="10" fontId="15" fillId="0" borderId="8" xfId="0" applyNumberFormat="1" applyFont="1" applyBorder="1" applyAlignment="1">
      <alignment horizontal="center"/>
    </xf>
    <xf numFmtId="0" fontId="38" fillId="0" borderId="0" xfId="0" applyFont="1"/>
    <xf numFmtId="0" fontId="39" fillId="0" borderId="0" xfId="0" applyFont="1" applyAlignment="1">
      <alignment horizontal="center"/>
    </xf>
    <xf numFmtId="0" fontId="29" fillId="0" borderId="0" xfId="0" applyFont="1" applyAlignment="1">
      <alignment horizontal="center"/>
    </xf>
    <xf numFmtId="0" fontId="28" fillId="8" borderId="4" xfId="0" applyFont="1" applyFill="1" applyBorder="1" applyAlignment="1">
      <alignment horizontal="center" vertical="center"/>
    </xf>
    <xf numFmtId="0" fontId="38" fillId="9" borderId="0" xfId="0" applyFont="1" applyFill="1" applyBorder="1" applyAlignment="1">
      <alignment vertical="center" wrapText="1"/>
    </xf>
    <xf numFmtId="0" fontId="15" fillId="0" borderId="0" xfId="0" applyFont="1" applyBorder="1" applyAlignment="1">
      <alignment vertical="center"/>
    </xf>
    <xf numFmtId="0" fontId="38" fillId="9" borderId="0" xfId="0" applyFont="1" applyFill="1" applyBorder="1" applyAlignment="1">
      <alignment horizontal="center" vertical="center"/>
    </xf>
    <xf numFmtId="0" fontId="28" fillId="8" borderId="6" xfId="0" applyFont="1" applyFill="1" applyBorder="1" applyAlignment="1">
      <alignment horizontal="center" vertical="center"/>
    </xf>
    <xf numFmtId="0" fontId="15" fillId="0" borderId="0" xfId="0" applyFont="1" applyBorder="1"/>
    <xf numFmtId="0" fontId="15" fillId="0" borderId="0" xfId="0" applyFont="1" applyAlignment="1">
      <alignment horizontal="center" vertical="center"/>
    </xf>
    <xf numFmtId="0" fontId="44" fillId="5" borderId="0" xfId="0" applyFont="1" applyFill="1" applyAlignment="1">
      <alignment vertical="center"/>
    </xf>
    <xf numFmtId="0" fontId="0" fillId="5" borderId="0" xfId="0" applyFill="1" applyAlignment="1">
      <alignment vertical="center"/>
    </xf>
    <xf numFmtId="0" fontId="43" fillId="12" borderId="38" xfId="0" applyFont="1" applyFill="1" applyBorder="1" applyAlignment="1">
      <alignment horizontal="center" vertical="center"/>
    </xf>
    <xf numFmtId="0" fontId="43" fillId="12" borderId="48" xfId="0" applyFont="1" applyFill="1" applyBorder="1" applyAlignment="1">
      <alignment horizontal="center" vertical="center"/>
    </xf>
    <xf numFmtId="0" fontId="38" fillId="12" borderId="27" xfId="0" applyFont="1" applyFill="1" applyBorder="1" applyAlignment="1">
      <alignment horizontal="center" vertical="center"/>
    </xf>
    <xf numFmtId="0" fontId="38" fillId="12" borderId="0" xfId="0" applyFont="1" applyFill="1" applyBorder="1" applyAlignment="1">
      <alignment horizontal="center" vertical="center"/>
    </xf>
    <xf numFmtId="14" fontId="15" fillId="12" borderId="34" xfId="0" applyNumberFormat="1" applyFont="1" applyFill="1" applyBorder="1" applyAlignment="1">
      <alignment horizontal="center" vertical="center" wrapText="1"/>
    </xf>
    <xf numFmtId="0" fontId="43" fillId="12" borderId="23" xfId="0" applyFont="1" applyFill="1" applyBorder="1" applyAlignment="1">
      <alignment horizontal="center" vertical="center"/>
    </xf>
    <xf numFmtId="0" fontId="38" fillId="12" borderId="28" xfId="0" applyFont="1" applyFill="1" applyBorder="1" applyAlignment="1">
      <alignment horizontal="center" vertical="center"/>
    </xf>
    <xf numFmtId="0" fontId="15" fillId="5" borderId="0" xfId="0" applyFont="1" applyFill="1"/>
    <xf numFmtId="0" fontId="0" fillId="0" borderId="0" xfId="0"/>
    <xf numFmtId="0" fontId="0" fillId="0" borderId="0" xfId="0" applyAlignment="1"/>
    <xf numFmtId="0" fontId="0" fillId="0" borderId="0" xfId="0"/>
    <xf numFmtId="0" fontId="0" fillId="5" borderId="0" xfId="0" applyFill="1"/>
    <xf numFmtId="0" fontId="38" fillId="5" borderId="0" xfId="0" applyFont="1" applyFill="1" applyBorder="1" applyAlignment="1">
      <alignment vertical="top" wrapText="1"/>
    </xf>
    <xf numFmtId="0" fontId="0" fillId="5" borderId="0" xfId="0" applyFill="1" applyBorder="1" applyAlignment="1">
      <alignment vertical="top" wrapText="1"/>
    </xf>
    <xf numFmtId="0" fontId="0" fillId="5" borderId="0" xfId="0" applyFont="1" applyFill="1"/>
    <xf numFmtId="0" fontId="0" fillId="0" borderId="0" xfId="0"/>
    <xf numFmtId="0" fontId="0" fillId="5" borderId="20" xfId="0" applyFill="1" applyBorder="1" applyAlignment="1">
      <alignment vertical="top" wrapText="1"/>
    </xf>
    <xf numFmtId="0" fontId="38" fillId="5" borderId="15" xfId="0" applyFont="1" applyFill="1" applyBorder="1" applyAlignment="1">
      <alignment vertical="top" wrapText="1"/>
    </xf>
    <xf numFmtId="0" fontId="0" fillId="5" borderId="3" xfId="0" applyFill="1" applyBorder="1" applyAlignment="1">
      <alignment vertical="top" wrapText="1"/>
    </xf>
    <xf numFmtId="0" fontId="0" fillId="5" borderId="0" xfId="0" applyFill="1" applyBorder="1"/>
    <xf numFmtId="0" fontId="15" fillId="0" borderId="0" xfId="0" applyFont="1" applyBorder="1" applyAlignment="1"/>
    <xf numFmtId="0" fontId="14" fillId="7" borderId="8" xfId="0" applyFont="1" applyFill="1" applyBorder="1" applyAlignment="1" applyProtection="1">
      <alignment horizontal="left" vertical="center" wrapText="1"/>
      <protection locked="0"/>
    </xf>
    <xf numFmtId="0" fontId="52" fillId="0" borderId="0" xfId="0" applyFont="1"/>
    <xf numFmtId="10" fontId="15" fillId="13" borderId="8" xfId="0" applyNumberFormat="1" applyFont="1" applyFill="1" applyBorder="1" applyAlignment="1">
      <alignment horizontal="center"/>
    </xf>
    <xf numFmtId="0" fontId="15" fillId="13" borderId="8" xfId="0" applyNumberFormat="1" applyFont="1" applyFill="1" applyBorder="1" applyAlignment="1">
      <alignment horizontal="center"/>
    </xf>
    <xf numFmtId="0" fontId="15" fillId="7" borderId="8" xfId="0" applyFont="1" applyFill="1" applyBorder="1" applyAlignment="1" applyProtection="1">
      <alignment horizontal="left" wrapText="1"/>
      <protection locked="0"/>
    </xf>
    <xf numFmtId="0" fontId="27" fillId="5" borderId="0" xfId="0" applyFont="1" applyFill="1" applyAlignment="1">
      <alignment horizontal="right" wrapText="1"/>
    </xf>
    <xf numFmtId="0" fontId="15" fillId="7" borderId="12" xfId="0" applyFont="1" applyFill="1" applyBorder="1" applyAlignment="1" applyProtection="1">
      <alignment horizontal="left" wrapText="1"/>
      <protection locked="0"/>
    </xf>
    <xf numFmtId="0" fontId="0" fillId="0" borderId="0" xfId="0" applyAlignment="1"/>
    <xf numFmtId="0" fontId="0" fillId="0" borderId="0" xfId="0" applyBorder="1" applyAlignment="1"/>
    <xf numFmtId="0" fontId="54" fillId="0" borderId="0" xfId="0" applyFont="1"/>
    <xf numFmtId="0" fontId="0" fillId="5" borderId="20" xfId="0" applyFill="1" applyBorder="1"/>
    <xf numFmtId="0" fontId="0" fillId="0" borderId="0" xfId="0" applyBorder="1"/>
    <xf numFmtId="14" fontId="15" fillId="12" borderId="0" xfId="0" applyNumberFormat="1" applyFont="1" applyFill="1" applyBorder="1" applyAlignment="1">
      <alignment horizontal="center" vertical="center" wrapText="1"/>
    </xf>
    <xf numFmtId="0" fontId="0" fillId="5" borderId="0" xfId="0" applyFont="1" applyFill="1" applyBorder="1"/>
    <xf numFmtId="0" fontId="27" fillId="0" borderId="0" xfId="0" applyFont="1" applyBorder="1" applyAlignment="1">
      <alignment horizontal="center" vertical="top"/>
    </xf>
    <xf numFmtId="8" fontId="11" fillId="0" borderId="0" xfId="0" applyNumberFormat="1" applyFont="1" applyBorder="1" applyAlignment="1">
      <alignment horizontal="center" vertical="top"/>
    </xf>
    <xf numFmtId="0" fontId="27" fillId="0" borderId="20" xfId="0" applyFont="1" applyBorder="1" applyAlignment="1">
      <alignment horizontal="center" vertical="top"/>
    </xf>
    <xf numFmtId="0" fontId="34" fillId="14" borderId="8" xfId="0" applyFont="1" applyFill="1" applyBorder="1" applyAlignment="1">
      <alignment horizontal="center" vertical="center" wrapText="1"/>
    </xf>
    <xf numFmtId="0" fontId="28" fillId="14" borderId="14" xfId="0" applyFont="1" applyFill="1" applyBorder="1" applyAlignment="1">
      <alignment horizontal="center" vertical="center"/>
    </xf>
    <xf numFmtId="0" fontId="28" fillId="14" borderId="8" xfId="0" applyFont="1" applyFill="1" applyBorder="1" applyAlignment="1">
      <alignment horizontal="center" vertical="center" wrapText="1"/>
    </xf>
    <xf numFmtId="0" fontId="34" fillId="14" borderId="14" xfId="0" applyFont="1" applyFill="1" applyBorder="1" applyAlignment="1">
      <alignment horizontal="center" vertical="center" wrapText="1"/>
    </xf>
    <xf numFmtId="0" fontId="27" fillId="0" borderId="0" xfId="0" applyFont="1"/>
    <xf numFmtId="0" fontId="27" fillId="0" borderId="0" xfId="0" applyFont="1" applyBorder="1"/>
    <xf numFmtId="166" fontId="0" fillId="0" borderId="0" xfId="0" applyNumberFormat="1" applyBorder="1" applyAlignment="1">
      <alignment horizontal="center"/>
    </xf>
    <xf numFmtId="165" fontId="0" fillId="0" borderId="0" xfId="0" applyNumberFormat="1" applyBorder="1"/>
    <xf numFmtId="0" fontId="47" fillId="5" borderId="0" xfId="0" applyFont="1" applyFill="1"/>
    <xf numFmtId="0" fontId="47" fillId="5" borderId="0" xfId="0" applyFont="1" applyFill="1" applyBorder="1"/>
    <xf numFmtId="0" fontId="25" fillId="5" borderId="0" xfId="0" applyFont="1" applyFill="1" applyBorder="1" applyAlignment="1" applyProtection="1">
      <alignment horizontal="right" vertical="center" wrapText="1"/>
      <protection locked="0"/>
    </xf>
    <xf numFmtId="0" fontId="29" fillId="5" borderId="0" xfId="0" applyFont="1" applyFill="1" applyBorder="1" applyAlignment="1" applyProtection="1">
      <alignment horizontal="left" wrapText="1"/>
      <protection locked="0"/>
    </xf>
    <xf numFmtId="8" fontId="14" fillId="7" borderId="8" xfId="0" applyNumberFormat="1" applyFont="1" applyFill="1" applyBorder="1" applyAlignment="1" applyProtection="1">
      <alignment horizontal="center" vertical="center" wrapText="1"/>
      <protection locked="0"/>
    </xf>
    <xf numFmtId="0" fontId="46" fillId="0" borderId="0" xfId="0" applyFont="1" applyBorder="1" applyAlignment="1"/>
    <xf numFmtId="0" fontId="0" fillId="0" borderId="0" xfId="0" applyAlignment="1"/>
    <xf numFmtId="0" fontId="0" fillId="13" borderId="2" xfId="0" applyFill="1" applyBorder="1" applyAlignment="1">
      <alignment vertical="top" wrapText="1"/>
    </xf>
    <xf numFmtId="0" fontId="0" fillId="0" borderId="0" xfId="0" applyAlignment="1">
      <alignment horizontal="right"/>
    </xf>
    <xf numFmtId="0" fontId="0" fillId="0" borderId="0" xfId="0" applyBorder="1" applyAlignment="1"/>
    <xf numFmtId="0" fontId="15" fillId="7" borderId="8" xfId="0" applyFont="1" applyFill="1" applyBorder="1" applyAlignment="1" applyProtection="1">
      <alignment horizontal="left" vertical="center" wrapText="1"/>
      <protection locked="0"/>
    </xf>
    <xf numFmtId="164" fontId="15" fillId="7" borderId="8" xfId="0" applyNumberFormat="1" applyFont="1" applyFill="1" applyBorder="1" applyAlignment="1" applyProtection="1">
      <alignment horizontal="center" vertical="center" wrapText="1"/>
      <protection locked="0"/>
    </xf>
    <xf numFmtId="14" fontId="15" fillId="7" borderId="8" xfId="0" applyNumberFormat="1" applyFont="1" applyFill="1" applyBorder="1" applyAlignment="1" applyProtection="1">
      <alignment horizontal="center" vertical="center" wrapText="1"/>
      <protection locked="0"/>
    </xf>
    <xf numFmtId="0" fontId="9" fillId="0" borderId="0" xfId="0" applyFont="1" applyFill="1" applyAlignment="1">
      <alignment horizontal="right" wrapText="1"/>
    </xf>
    <xf numFmtId="8" fontId="14" fillId="0" borderId="0" xfId="0" applyNumberFormat="1" applyFont="1" applyFill="1" applyBorder="1" applyAlignment="1" applyProtection="1">
      <alignment horizontal="center" vertical="center" wrapText="1"/>
      <protection locked="0"/>
    </xf>
    <xf numFmtId="0" fontId="27" fillId="0" borderId="0" xfId="0" applyFont="1" applyFill="1" applyAlignment="1">
      <alignment wrapText="1"/>
    </xf>
    <xf numFmtId="0" fontId="15" fillId="0" borderId="0" xfId="0" applyFont="1" applyFill="1" applyAlignment="1"/>
    <xf numFmtId="0" fontId="15" fillId="0" borderId="0" xfId="0" applyFont="1" applyFill="1"/>
    <xf numFmtId="0" fontId="15" fillId="0" borderId="0" xfId="0" applyFont="1" applyBorder="1" applyAlignment="1">
      <alignment vertical="center" wrapText="1"/>
    </xf>
    <xf numFmtId="0" fontId="27" fillId="0" borderId="0" xfId="0" applyFont="1" applyAlignment="1">
      <alignment wrapText="1"/>
    </xf>
    <xf numFmtId="0" fontId="7"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horizontal="right" wrapText="1"/>
    </xf>
    <xf numFmtId="0" fontId="29" fillId="0" borderId="0" xfId="0" applyFont="1" applyFill="1" applyBorder="1" applyAlignment="1" applyProtection="1">
      <alignment horizontal="right" vertical="center" wrapText="1"/>
    </xf>
    <xf numFmtId="0" fontId="15" fillId="0" borderId="0" xfId="0" applyFont="1" applyAlignment="1"/>
    <xf numFmtId="0" fontId="25" fillId="5" borderId="0" xfId="0" applyFont="1" applyFill="1" applyBorder="1" applyAlignment="1" applyProtection="1">
      <alignment horizontal="right" vertical="center" wrapText="1"/>
    </xf>
    <xf numFmtId="0" fontId="25" fillId="5" borderId="0" xfId="0" applyFont="1" applyFill="1" applyBorder="1" applyAlignment="1" applyProtection="1">
      <alignment horizontal="left" vertical="center" wrapText="1"/>
    </xf>
    <xf numFmtId="0" fontId="25" fillId="0" borderId="0" xfId="0" applyFont="1" applyFill="1" applyBorder="1" applyAlignment="1" applyProtection="1">
      <alignment horizontal="right" vertical="center" wrapText="1"/>
    </xf>
    <xf numFmtId="0" fontId="28" fillId="6" borderId="8" xfId="0" applyFont="1" applyFill="1" applyBorder="1" applyAlignment="1">
      <alignment horizontal="center" vertical="center" wrapText="1"/>
    </xf>
    <xf numFmtId="0" fontId="28" fillId="6" borderId="8" xfId="0" applyFont="1" applyFill="1" applyBorder="1" applyAlignment="1">
      <alignment horizontal="center" vertical="center"/>
    </xf>
    <xf numFmtId="0" fontId="46" fillId="0" borderId="0" xfId="0" applyFont="1"/>
    <xf numFmtId="0" fontId="9" fillId="0" borderId="0" xfId="0" applyFont="1" applyBorder="1" applyAlignment="1"/>
    <xf numFmtId="165" fontId="46" fillId="0" borderId="0" xfId="0" applyNumberFormat="1" applyFont="1" applyBorder="1"/>
    <xf numFmtId="3" fontId="9" fillId="0" borderId="0" xfId="0" applyNumberFormat="1" applyFont="1" applyBorder="1" applyAlignment="1">
      <alignment horizontal="right"/>
    </xf>
    <xf numFmtId="8" fontId="27" fillId="13" borderId="0" xfId="0" applyNumberFormat="1" applyFont="1" applyFill="1" applyBorder="1"/>
    <xf numFmtId="0" fontId="52" fillId="5" borderId="0" xfId="0" applyFont="1" applyFill="1"/>
    <xf numFmtId="0" fontId="0" fillId="5" borderId="0" xfId="0" applyFill="1" applyBorder="1" applyAlignment="1">
      <alignment horizontal="left" vertical="top" wrapText="1"/>
    </xf>
    <xf numFmtId="0" fontId="38" fillId="5" borderId="0" xfId="0" applyFont="1" applyFill="1" applyBorder="1" applyAlignment="1">
      <alignment horizontal="left" vertical="top" wrapText="1"/>
    </xf>
    <xf numFmtId="0" fontId="27" fillId="0" borderId="0" xfId="0" applyFont="1" applyAlignment="1">
      <alignment horizontal="right" vertical="center"/>
    </xf>
    <xf numFmtId="0" fontId="7" fillId="0" borderId="0" xfId="0" applyFont="1" applyBorder="1" applyAlignment="1"/>
    <xf numFmtId="0" fontId="7" fillId="5" borderId="0" xfId="0" applyFont="1" applyFill="1" applyAlignment="1"/>
    <xf numFmtId="8" fontId="7" fillId="0" borderId="8" xfId="0" applyNumberFormat="1" applyFont="1" applyBorder="1" applyAlignment="1">
      <alignment horizontal="center" vertical="top"/>
    </xf>
    <xf numFmtId="0" fontId="2" fillId="0" borderId="0" xfId="0" applyFont="1" applyFill="1" applyAlignment="1">
      <alignment horizontal="right" wrapText="1"/>
    </xf>
    <xf numFmtId="0" fontId="7" fillId="0" borderId="0" xfId="0" applyFont="1" applyFill="1" applyAlignment="1">
      <alignment horizontal="right" wrapText="1"/>
    </xf>
    <xf numFmtId="0" fontId="7" fillId="0" borderId="0" xfId="0" applyFont="1" applyAlignment="1">
      <alignment wrapText="1"/>
    </xf>
    <xf numFmtId="0" fontId="15" fillId="0" borderId="0" xfId="0" applyFont="1" applyAlignment="1"/>
    <xf numFmtId="8" fontId="7" fillId="7" borderId="8" xfId="0" applyNumberFormat="1" applyFont="1" applyFill="1" applyBorder="1" applyAlignment="1">
      <alignment horizontal="center"/>
    </xf>
    <xf numFmtId="0" fontId="15" fillId="0" borderId="0" xfId="0" applyFont="1" applyFill="1" applyAlignment="1">
      <alignment horizontal="center" vertical="center"/>
    </xf>
    <xf numFmtId="0" fontId="15" fillId="0" borderId="0" xfId="0" applyFont="1" applyFill="1" applyBorder="1"/>
    <xf numFmtId="0" fontId="7" fillId="0" borderId="0" xfId="0" applyFont="1" applyAlignment="1"/>
    <xf numFmtId="0" fontId="7" fillId="0" borderId="0" xfId="0" applyFont="1" applyBorder="1" applyAlignment="1">
      <alignment horizontal="center" vertical="center"/>
    </xf>
    <xf numFmtId="0" fontId="15" fillId="0" borderId="0" xfId="0" applyFont="1" applyAlignment="1"/>
    <xf numFmtId="0" fontId="58" fillId="0" borderId="0" xfId="0" applyFont="1"/>
    <xf numFmtId="0" fontId="64" fillId="0" borderId="0" xfId="0" applyFont="1"/>
    <xf numFmtId="0" fontId="27" fillId="0" borderId="0" xfId="0" applyFont="1" applyAlignment="1">
      <alignment horizontal="right" vertical="top"/>
    </xf>
    <xf numFmtId="0" fontId="64" fillId="0" borderId="0" xfId="0" applyFont="1" applyBorder="1"/>
    <xf numFmtId="0" fontId="7" fillId="0" borderId="0" xfId="0" applyFont="1" applyAlignment="1"/>
    <xf numFmtId="0" fontId="27" fillId="0" borderId="0" xfId="0" applyFont="1" applyAlignment="1">
      <alignment wrapText="1"/>
    </xf>
    <xf numFmtId="0" fontId="27" fillId="0" borderId="0" xfId="0" applyFont="1" applyBorder="1" applyAlignment="1">
      <alignment wrapText="1"/>
    </xf>
    <xf numFmtId="0" fontId="15" fillId="0" borderId="0" xfId="0" applyFont="1" applyAlignment="1"/>
    <xf numFmtId="0" fontId="28" fillId="6" borderId="8" xfId="0" applyFont="1" applyFill="1" applyBorder="1" applyAlignment="1">
      <alignment horizontal="center" vertical="center" wrapText="1"/>
    </xf>
    <xf numFmtId="0" fontId="27" fillId="0" borderId="8" xfId="0" applyFont="1" applyBorder="1" applyAlignment="1">
      <alignment horizontal="center" vertical="top"/>
    </xf>
    <xf numFmtId="0" fontId="7" fillId="0" borderId="0" xfId="0" applyFont="1"/>
    <xf numFmtId="0" fontId="15" fillId="0" borderId="0" xfId="0" applyFont="1" applyFill="1" applyBorder="1" applyAlignment="1" applyProtection="1">
      <alignment horizontal="left" wrapText="1"/>
      <protection locked="0"/>
    </xf>
    <xf numFmtId="10" fontId="15" fillId="7" borderId="8" xfId="0" applyNumberFormat="1" applyFont="1" applyFill="1" applyBorder="1" applyAlignment="1" applyProtection="1">
      <alignment horizontal="center" vertical="center" wrapText="1"/>
      <protection locked="0"/>
    </xf>
    <xf numFmtId="0" fontId="27" fillId="7" borderId="8" xfId="0" applyFont="1" applyFill="1" applyBorder="1" applyAlignment="1">
      <alignment horizontal="center"/>
    </xf>
    <xf numFmtId="0" fontId="39" fillId="0" borderId="0" xfId="0" applyFont="1" applyAlignment="1">
      <alignment horizontal="center"/>
    </xf>
    <xf numFmtId="0" fontId="74" fillId="10" borderId="13" xfId="0" applyFont="1" applyFill="1" applyBorder="1" applyAlignment="1">
      <alignment horizontal="center" vertical="center"/>
    </xf>
    <xf numFmtId="0" fontId="75" fillId="9" borderId="32" xfId="0" applyFont="1" applyFill="1" applyBorder="1" applyAlignment="1">
      <alignment horizontal="center" vertical="center"/>
    </xf>
    <xf numFmtId="0" fontId="75" fillId="9" borderId="34" xfId="0" applyFont="1" applyFill="1" applyBorder="1" applyAlignment="1">
      <alignment horizontal="center" vertical="center"/>
    </xf>
    <xf numFmtId="14" fontId="33" fillId="12" borderId="28" xfId="0" applyNumberFormat="1" applyFont="1" applyFill="1" applyBorder="1" applyAlignment="1">
      <alignment horizontal="center" vertical="center" wrapText="1"/>
    </xf>
    <xf numFmtId="0" fontId="15" fillId="0" borderId="0" xfId="0" applyFont="1" applyFill="1" applyBorder="1" applyAlignment="1"/>
    <xf numFmtId="0" fontId="9" fillId="0" borderId="0" xfId="0" applyFont="1" applyAlignment="1">
      <alignment horizontal="right" wrapText="1"/>
    </xf>
    <xf numFmtId="0" fontId="27" fillId="0" borderId="8" xfId="0" applyFont="1" applyBorder="1" applyAlignment="1">
      <alignment horizontal="center" vertical="top"/>
    </xf>
    <xf numFmtId="0" fontId="15" fillId="0" borderId="0" xfId="0" applyFont="1" applyAlignment="1"/>
    <xf numFmtId="0" fontId="15" fillId="5" borderId="0" xfId="0" applyFont="1" applyFill="1" applyAlignment="1"/>
    <xf numFmtId="0" fontId="34" fillId="17" borderId="8" xfId="0" applyFont="1" applyFill="1" applyBorder="1" applyAlignment="1">
      <alignment horizontal="center" vertical="center" wrapText="1"/>
    </xf>
    <xf numFmtId="0" fontId="15" fillId="12" borderId="0" xfId="0" applyFont="1" applyFill="1" applyBorder="1"/>
    <xf numFmtId="0" fontId="25" fillId="0" borderId="87" xfId="0" applyFont="1" applyBorder="1" applyAlignment="1">
      <alignment horizontal="center" vertical="center"/>
    </xf>
    <xf numFmtId="0" fontId="25" fillId="0" borderId="85" xfId="0" applyFont="1" applyBorder="1" applyAlignment="1">
      <alignment horizontal="center" vertical="center"/>
    </xf>
    <xf numFmtId="0" fontId="30" fillId="0" borderId="87"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89" xfId="0" applyFont="1" applyBorder="1" applyAlignment="1">
      <alignment horizontal="center" vertical="center" wrapText="1"/>
    </xf>
    <xf numFmtId="0" fontId="0" fillId="7" borderId="9" xfId="0" applyFill="1" applyBorder="1" applyAlignment="1">
      <alignment wrapText="1"/>
    </xf>
    <xf numFmtId="0" fontId="0" fillId="7" borderId="100" xfId="0" applyFill="1" applyBorder="1" applyAlignment="1">
      <alignment wrapText="1"/>
    </xf>
    <xf numFmtId="0" fontId="82" fillId="18" borderId="13" xfId="0" applyFont="1" applyFill="1" applyBorder="1" applyAlignment="1">
      <alignment horizontal="center" vertical="center"/>
    </xf>
    <xf numFmtId="0" fontId="30" fillId="7" borderId="20" xfId="0" applyFont="1" applyFill="1" applyBorder="1" applyAlignment="1">
      <alignment horizontal="center" vertical="center" wrapText="1"/>
    </xf>
    <xf numFmtId="0" fontId="83" fillId="10" borderId="4" xfId="0" applyFont="1" applyFill="1" applyBorder="1" applyAlignment="1">
      <alignment horizontal="center" vertical="center" wrapText="1"/>
    </xf>
    <xf numFmtId="0" fontId="76" fillId="11" borderId="17" xfId="0" applyFont="1" applyFill="1" applyBorder="1" applyAlignment="1">
      <alignment horizontal="center" vertical="center"/>
    </xf>
    <xf numFmtId="0" fontId="15" fillId="0" borderId="0" xfId="0" applyFont="1" applyAlignment="1"/>
    <xf numFmtId="0" fontId="15" fillId="0" borderId="0" xfId="0" applyFont="1" applyFill="1" applyBorder="1" applyAlignment="1" applyProtection="1">
      <alignment horizontal="left" vertical="top" wrapText="1"/>
      <protection locked="0"/>
    </xf>
    <xf numFmtId="0" fontId="27" fillId="0" borderId="0" xfId="0" applyFont="1" applyFill="1" applyBorder="1" applyAlignment="1">
      <alignment wrapText="1"/>
    </xf>
    <xf numFmtId="0" fontId="86" fillId="0" borderId="0" xfId="0" applyFont="1"/>
    <xf numFmtId="0" fontId="0" fillId="0" borderId="0" xfId="0" applyAlignment="1">
      <alignment horizontal="right"/>
    </xf>
    <xf numFmtId="0" fontId="7" fillId="0" borderId="0" xfId="0" applyFont="1" applyBorder="1" applyAlignment="1"/>
    <xf numFmtId="0" fontId="87" fillId="6" borderId="8" xfId="0" applyFont="1" applyFill="1" applyBorder="1" applyAlignment="1">
      <alignment horizontal="center" vertical="center" wrapText="1"/>
    </xf>
    <xf numFmtId="0" fontId="0" fillId="0" borderId="0" xfId="0" applyFont="1" applyBorder="1"/>
    <xf numFmtId="0" fontId="0" fillId="0" borderId="2" xfId="0" applyBorder="1" applyAlignment="1">
      <alignment horizontal="left" vertical="top"/>
    </xf>
    <xf numFmtId="0" fontId="27" fillId="0" borderId="0" xfId="0" applyFont="1" applyBorder="1" applyAlignment="1">
      <alignment horizontal="right" vertical="center" wrapText="1"/>
    </xf>
    <xf numFmtId="0" fontId="15" fillId="7" borderId="8" xfId="0" applyFont="1" applyFill="1" applyBorder="1" applyAlignment="1" applyProtection="1">
      <alignment horizontal="left" vertical="center"/>
      <protection locked="0"/>
    </xf>
    <xf numFmtId="0" fontId="0" fillId="0" borderId="19" xfId="0" applyBorder="1"/>
    <xf numFmtId="0" fontId="0" fillId="0" borderId="0" xfId="0" applyBorder="1" applyAlignment="1">
      <alignment horizontal="left" vertical="top"/>
    </xf>
    <xf numFmtId="0" fontId="54" fillId="0" borderId="19" xfId="0" applyFont="1" applyBorder="1"/>
    <xf numFmtId="0" fontId="14" fillId="5" borderId="0" xfId="0" applyFont="1" applyFill="1" applyBorder="1" applyAlignment="1" applyProtection="1">
      <alignment vertical="top" wrapText="1"/>
      <protection locked="0"/>
    </xf>
    <xf numFmtId="0" fontId="15" fillId="5" borderId="0" xfId="0" applyFont="1" applyFill="1" applyBorder="1" applyAlignment="1">
      <alignment vertical="top" wrapText="1"/>
    </xf>
    <xf numFmtId="0" fontId="46" fillId="5" borderId="0" xfId="0" applyFont="1" applyFill="1"/>
    <xf numFmtId="0" fontId="27" fillId="5" borderId="0" xfId="0" applyNumberFormat="1" applyFont="1" applyFill="1" applyBorder="1" applyAlignment="1">
      <alignment horizontal="left" vertical="top"/>
    </xf>
    <xf numFmtId="0" fontId="0" fillId="5" borderId="0" xfId="0" applyNumberFormat="1" applyFill="1" applyBorder="1" applyAlignment="1">
      <alignment horizontal="left" vertical="top"/>
    </xf>
    <xf numFmtId="0" fontId="15" fillId="5" borderId="0" xfId="0" applyNumberFormat="1" applyFont="1" applyFill="1" applyBorder="1" applyAlignment="1">
      <alignment horizontal="center"/>
    </xf>
    <xf numFmtId="0" fontId="27" fillId="5" borderId="0" xfId="0" applyNumberFormat="1" applyFont="1" applyFill="1" applyBorder="1" applyAlignment="1">
      <alignment horizontal="left" vertical="top" wrapText="1"/>
    </xf>
    <xf numFmtId="0" fontId="9" fillId="5" borderId="0" xfId="0" applyNumberFormat="1" applyFont="1" applyFill="1" applyBorder="1" applyAlignment="1">
      <alignment horizontal="left" vertical="top"/>
    </xf>
    <xf numFmtId="0" fontId="92" fillId="0" borderId="0" xfId="0" applyFont="1" applyBorder="1"/>
    <xf numFmtId="0" fontId="92" fillId="5" borderId="0" xfId="0" applyFont="1" applyFill="1" applyBorder="1"/>
    <xf numFmtId="0" fontId="0" fillId="12" borderId="11" xfId="0" applyFill="1" applyBorder="1"/>
    <xf numFmtId="0" fontId="47" fillId="12" borderId="11" xfId="0" applyFont="1" applyFill="1" applyBorder="1"/>
    <xf numFmtId="0" fontId="47" fillId="12" borderId="8" xfId="0" applyFont="1" applyFill="1" applyBorder="1"/>
    <xf numFmtId="0" fontId="80" fillId="5" borderId="0" xfId="0" applyFont="1" applyFill="1"/>
    <xf numFmtId="0" fontId="47" fillId="12" borderId="12" xfId="0" applyFont="1" applyFill="1" applyBorder="1"/>
    <xf numFmtId="0" fontId="34" fillId="14" borderId="8" xfId="0" applyFont="1" applyFill="1" applyBorder="1" applyAlignment="1">
      <alignment horizontal="left" vertical="center" wrapText="1"/>
    </xf>
    <xf numFmtId="0" fontId="87" fillId="14" borderId="8" xfId="0" applyFont="1" applyFill="1" applyBorder="1" applyAlignment="1">
      <alignment horizontal="center" vertical="center" wrapText="1"/>
    </xf>
    <xf numFmtId="0" fontId="42" fillId="5" borderId="14" xfId="0" applyFont="1" applyFill="1" applyBorder="1" applyAlignment="1">
      <alignment horizontal="left"/>
    </xf>
    <xf numFmtId="0" fontId="0" fillId="5" borderId="9" xfId="0" applyFill="1" applyBorder="1" applyAlignment="1">
      <alignment vertical="top" wrapText="1"/>
    </xf>
    <xf numFmtId="0" fontId="0" fillId="5" borderId="2" xfId="0" applyFill="1" applyBorder="1" applyAlignment="1">
      <alignment vertical="top" wrapText="1"/>
    </xf>
    <xf numFmtId="8" fontId="93" fillId="7" borderId="8" xfId="0" applyNumberFormat="1" applyFont="1" applyFill="1" applyBorder="1" applyAlignment="1" applyProtection="1">
      <alignment horizontal="center" vertical="center" wrapText="1"/>
      <protection locked="0"/>
    </xf>
    <xf numFmtId="8" fontId="94" fillId="7" borderId="8" xfId="0" applyNumberFormat="1" applyFont="1" applyFill="1" applyBorder="1" applyAlignment="1" applyProtection="1">
      <alignment horizontal="center" vertical="center" wrapText="1"/>
      <protection locked="0"/>
    </xf>
    <xf numFmtId="0" fontId="27" fillId="0" borderId="8" xfId="0" applyFont="1" applyBorder="1" applyAlignment="1">
      <alignment horizontal="center" vertical="center" shrinkToFit="1"/>
    </xf>
    <xf numFmtId="8" fontId="95" fillId="0" borderId="14" xfId="0" applyNumberFormat="1" applyFont="1" applyBorder="1" applyAlignment="1">
      <alignment horizontal="right" vertical="center"/>
    </xf>
    <xf numFmtId="8" fontId="95" fillId="0" borderId="8" xfId="0" applyNumberFormat="1" applyFont="1" applyBorder="1" applyAlignment="1">
      <alignment horizontal="left" vertical="center"/>
    </xf>
    <xf numFmtId="8" fontId="95" fillId="0" borderId="14" xfId="0" applyNumberFormat="1" applyFont="1" applyBorder="1" applyAlignment="1">
      <alignment horizontal="left" vertical="center"/>
    </xf>
    <xf numFmtId="8" fontId="96" fillId="7" borderId="8" xfId="0" applyNumberFormat="1" applyFont="1" applyFill="1" applyBorder="1" applyAlignment="1" applyProtection="1">
      <alignment horizontal="left" vertical="center"/>
      <protection locked="0"/>
    </xf>
    <xf numFmtId="0" fontId="39" fillId="0" borderId="0" xfId="0" applyFont="1" applyAlignment="1">
      <alignment horizontal="center"/>
    </xf>
    <xf numFmtId="0" fontId="29" fillId="0" borderId="0" xfId="0" applyFont="1" applyAlignment="1">
      <alignment horizontal="center"/>
    </xf>
    <xf numFmtId="0" fontId="15" fillId="0" borderId="0" xfId="0" applyFont="1" applyFill="1" applyAlignment="1">
      <alignment wrapText="1"/>
    </xf>
    <xf numFmtId="0" fontId="0" fillId="0" borderId="0" xfId="0" applyAlignment="1">
      <alignment wrapText="1"/>
    </xf>
    <xf numFmtId="0" fontId="15" fillId="0" borderId="0" xfId="0" applyFont="1" applyAlignment="1"/>
    <xf numFmtId="8" fontId="94" fillId="12" borderId="8" xfId="0" applyNumberFormat="1" applyFont="1" applyFill="1" applyBorder="1" applyAlignment="1">
      <alignment vertical="center" wrapText="1"/>
    </xf>
    <xf numFmtId="0" fontId="30" fillId="0" borderId="115" xfId="0" applyFont="1" applyBorder="1" applyAlignment="1">
      <alignment horizontal="center" vertical="center" wrapText="1"/>
    </xf>
    <xf numFmtId="0" fontId="27" fillId="7" borderId="8" xfId="0" applyFont="1" applyFill="1" applyBorder="1" applyAlignment="1">
      <alignment horizontal="left"/>
    </xf>
    <xf numFmtId="0" fontId="15" fillId="13" borderId="8" xfId="0" applyFont="1" applyFill="1" applyBorder="1" applyAlignment="1">
      <alignment horizontal="center" vertical="center"/>
    </xf>
    <xf numFmtId="0" fontId="27" fillId="13" borderId="8" xfId="0" applyFont="1" applyFill="1" applyBorder="1" applyAlignment="1">
      <alignment horizontal="center" vertical="center"/>
    </xf>
    <xf numFmtId="0" fontId="95" fillId="12" borderId="8" xfId="0" applyFont="1" applyFill="1" applyBorder="1" applyAlignment="1">
      <alignment vertical="top"/>
    </xf>
    <xf numFmtId="14" fontId="94" fillId="12" borderId="8" xfId="0" applyNumberFormat="1" applyFont="1" applyFill="1" applyBorder="1" applyAlignment="1">
      <alignment horizontal="center"/>
    </xf>
    <xf numFmtId="10" fontId="94" fillId="0" borderId="8" xfId="0" applyNumberFormat="1" applyFont="1" applyBorder="1" applyAlignment="1">
      <alignment horizontal="left"/>
    </xf>
    <xf numFmtId="10" fontId="94" fillId="13" borderId="8" xfId="0" applyNumberFormat="1" applyFont="1" applyFill="1" applyBorder="1" applyAlignment="1">
      <alignment vertical="center"/>
    </xf>
    <xf numFmtId="0" fontId="95" fillId="13" borderId="8" xfId="0" applyFont="1" applyFill="1" applyBorder="1" applyAlignment="1">
      <alignment vertical="center"/>
    </xf>
    <xf numFmtId="0" fontId="94" fillId="13" borderId="8" xfId="0" applyNumberFormat="1" applyFont="1" applyFill="1" applyBorder="1" applyAlignment="1">
      <alignment horizontal="left"/>
    </xf>
    <xf numFmtId="8" fontId="96" fillId="12" borderId="34" xfId="0" applyNumberFormat="1" applyFont="1" applyFill="1" applyBorder="1" applyAlignment="1" applyProtection="1">
      <alignment horizontal="center" vertical="center" wrapText="1"/>
      <protection locked="0"/>
    </xf>
    <xf numFmtId="8" fontId="96" fillId="12" borderId="42" xfId="0" applyNumberFormat="1" applyFont="1" applyFill="1" applyBorder="1" applyAlignment="1" applyProtection="1">
      <alignment horizontal="center" vertical="center" wrapText="1"/>
      <protection locked="0"/>
    </xf>
    <xf numFmtId="8" fontId="94" fillId="12" borderId="47" xfId="0" applyNumberFormat="1" applyFont="1" applyFill="1" applyBorder="1" applyAlignment="1">
      <alignment vertical="center" wrapText="1"/>
    </xf>
    <xf numFmtId="0" fontId="15" fillId="16" borderId="0" xfId="0" applyFont="1" applyFill="1"/>
    <xf numFmtId="0" fontId="15" fillId="16" borderId="37" xfId="0" applyFont="1" applyFill="1" applyBorder="1"/>
    <xf numFmtId="0" fontId="15" fillId="16" borderId="28" xfId="0" applyFont="1" applyFill="1" applyBorder="1"/>
    <xf numFmtId="0" fontId="33" fillId="12" borderId="0" xfId="0" applyFont="1" applyFill="1" applyBorder="1" applyAlignment="1">
      <alignment vertical="center" wrapText="1"/>
    </xf>
    <xf numFmtId="0" fontId="33" fillId="12" borderId="50" xfId="0" applyFont="1" applyFill="1" applyBorder="1" applyAlignment="1">
      <alignment vertical="center" wrapText="1"/>
    </xf>
    <xf numFmtId="14" fontId="94" fillId="12" borderId="103" xfId="0" applyNumberFormat="1" applyFont="1" applyFill="1" applyBorder="1" applyAlignment="1">
      <alignment horizontal="left" vertical="center" wrapText="1"/>
    </xf>
    <xf numFmtId="0" fontId="94" fillId="12" borderId="0" xfId="0" applyFont="1" applyFill="1" applyBorder="1"/>
    <xf numFmtId="14" fontId="94" fillId="12" borderId="103" xfId="0" applyNumberFormat="1" applyFont="1" applyFill="1" applyBorder="1" applyAlignment="1">
      <alignment horizontal="left" wrapText="1"/>
    </xf>
    <xf numFmtId="0" fontId="94" fillId="12" borderId="39" xfId="0" applyFont="1" applyFill="1" applyBorder="1" applyAlignment="1"/>
    <xf numFmtId="0" fontId="94" fillId="12" borderId="0" xfId="0" applyFont="1" applyFill="1" applyBorder="1" applyAlignment="1"/>
    <xf numFmtId="0" fontId="15" fillId="12" borderId="0" xfId="0" applyFont="1" applyFill="1" applyBorder="1" applyAlignment="1"/>
    <xf numFmtId="14" fontId="94" fillId="12" borderId="104" xfId="0" applyNumberFormat="1" applyFont="1" applyFill="1" applyBorder="1" applyAlignment="1">
      <alignment horizontal="left" wrapText="1"/>
    </xf>
    <xf numFmtId="0" fontId="99" fillId="12" borderId="27" xfId="0" applyFont="1" applyFill="1" applyBorder="1" applyAlignment="1">
      <alignment horizontal="right" wrapText="1"/>
    </xf>
    <xf numFmtId="0" fontId="100" fillId="12" borderId="27" xfId="0" applyFont="1" applyFill="1" applyBorder="1" applyAlignment="1">
      <alignment horizontal="right" wrapText="1"/>
    </xf>
    <xf numFmtId="14" fontId="94" fillId="12" borderId="27" xfId="0" applyNumberFormat="1" applyFont="1" applyFill="1" applyBorder="1" applyAlignment="1">
      <alignment horizontal="left" wrapText="1"/>
    </xf>
    <xf numFmtId="0" fontId="94" fillId="12" borderId="0" xfId="0" applyFont="1" applyFill="1"/>
    <xf numFmtId="0" fontId="94" fillId="0" borderId="0" xfId="0" applyFont="1" applyFill="1"/>
    <xf numFmtId="0" fontId="94" fillId="0" borderId="0" xfId="0" applyFont="1"/>
    <xf numFmtId="10" fontId="94" fillId="12" borderId="47" xfId="0" applyNumberFormat="1" applyFont="1" applyFill="1" applyBorder="1" applyAlignment="1">
      <alignment horizontal="center" vertical="center"/>
    </xf>
    <xf numFmtId="0" fontId="94" fillId="12" borderId="0" xfId="0" applyFont="1" applyFill="1" applyBorder="1" applyAlignment="1">
      <alignment vertical="center"/>
    </xf>
    <xf numFmtId="0" fontId="103" fillId="0" borderId="85" xfId="0" applyFont="1" applyBorder="1" applyAlignment="1">
      <alignment horizontal="center" vertical="center"/>
    </xf>
    <xf numFmtId="0" fontId="11" fillId="0" borderId="0" xfId="0" applyFont="1" applyFill="1" applyAlignment="1"/>
    <xf numFmtId="0" fontId="11" fillId="0" borderId="0" xfId="0" applyFont="1" applyAlignment="1"/>
    <xf numFmtId="0" fontId="94" fillId="0" borderId="0" xfId="0" applyFont="1" applyFill="1" applyAlignment="1"/>
    <xf numFmtId="0" fontId="94" fillId="0" borderId="0" xfId="0" applyFont="1" applyAlignment="1"/>
    <xf numFmtId="0" fontId="94" fillId="12" borderId="0" xfId="0" applyFont="1" applyFill="1" applyAlignment="1">
      <alignment vertical="center"/>
    </xf>
    <xf numFmtId="0" fontId="94" fillId="0" borderId="0" xfId="0" applyFont="1" applyFill="1" applyAlignment="1">
      <alignment vertical="center"/>
    </xf>
    <xf numFmtId="0" fontId="94" fillId="0" borderId="0" xfId="0" applyFont="1" applyAlignment="1">
      <alignment vertical="center"/>
    </xf>
    <xf numFmtId="10" fontId="95" fillId="12" borderId="34" xfId="0" applyNumberFormat="1" applyFont="1" applyFill="1" applyBorder="1" applyAlignment="1">
      <alignment horizontal="center" vertical="center"/>
    </xf>
    <xf numFmtId="0" fontId="95" fillId="12" borderId="34" xfId="0" applyFont="1" applyFill="1" applyBorder="1" applyAlignment="1">
      <alignment horizontal="center" vertical="center"/>
    </xf>
    <xf numFmtId="10" fontId="105" fillId="12" borderId="42" xfId="0" applyNumberFormat="1" applyFont="1" applyFill="1" applyBorder="1" applyAlignment="1">
      <alignment horizontal="center" vertical="center"/>
    </xf>
    <xf numFmtId="0" fontId="11" fillId="0" borderId="0" xfId="0" applyFont="1" applyFill="1" applyAlignment="1">
      <alignment vertical="center"/>
    </xf>
    <xf numFmtId="0" fontId="104" fillId="19" borderId="34" xfId="0" applyFont="1" applyFill="1" applyBorder="1" applyAlignment="1">
      <alignment horizontal="center" vertical="center" wrapText="1"/>
    </xf>
    <xf numFmtId="0" fontId="11" fillId="12" borderId="0" xfId="0" applyFont="1" applyFill="1" applyAlignment="1"/>
    <xf numFmtId="0" fontId="94" fillId="0" borderId="0" xfId="0" applyFont="1" applyFill="1" applyAlignment="1">
      <alignment wrapText="1"/>
    </xf>
    <xf numFmtId="0" fontId="11" fillId="0" borderId="0" xfId="0" applyFont="1" applyAlignment="1">
      <alignment wrapText="1"/>
    </xf>
    <xf numFmtId="0" fontId="11" fillId="12" borderId="0" xfId="0" applyFont="1" applyFill="1" applyAlignment="1">
      <alignment vertical="center"/>
    </xf>
    <xf numFmtId="0" fontId="95" fillId="12" borderId="39" xfId="0" applyFont="1" applyFill="1" applyBorder="1" applyAlignment="1">
      <alignment vertical="center" wrapText="1"/>
    </xf>
    <xf numFmtId="0" fontId="94" fillId="12" borderId="23" xfId="0" applyFont="1" applyFill="1" applyBorder="1" applyAlignment="1">
      <alignment vertical="center"/>
    </xf>
    <xf numFmtId="14" fontId="95" fillId="12" borderId="47" xfId="0" applyNumberFormat="1" applyFont="1" applyFill="1" applyBorder="1" applyAlignment="1">
      <alignment horizontal="center" vertical="center" wrapText="1"/>
    </xf>
    <xf numFmtId="14" fontId="94" fillId="12" borderId="42" xfId="0" applyNumberFormat="1" applyFont="1" applyFill="1" applyBorder="1" applyAlignment="1">
      <alignment horizontal="center" vertical="center" wrapText="1"/>
    </xf>
    <xf numFmtId="0" fontId="101" fillId="12" borderId="45" xfId="0" applyFont="1" applyFill="1" applyBorder="1" applyAlignment="1">
      <alignment horizontal="right" vertical="top"/>
    </xf>
    <xf numFmtId="0" fontId="101" fillId="12" borderId="26" xfId="0" applyFont="1" applyFill="1" applyBorder="1" applyAlignment="1">
      <alignment horizontal="right" vertical="center" wrapText="1"/>
    </xf>
    <xf numFmtId="0" fontId="95" fillId="16" borderId="113" xfId="0" applyFont="1" applyFill="1" applyBorder="1" applyAlignment="1">
      <alignment wrapText="1"/>
    </xf>
    <xf numFmtId="0" fontId="103" fillId="16" borderId="20" xfId="0" applyFont="1" applyFill="1" applyBorder="1" applyAlignment="1">
      <alignment horizontal="center" vertical="center"/>
    </xf>
    <xf numFmtId="0" fontId="106" fillId="16" borderId="20" xfId="0" applyFont="1" applyFill="1" applyBorder="1" applyAlignment="1">
      <alignment horizontal="center" vertical="center" wrapText="1"/>
    </xf>
    <xf numFmtId="0" fontId="11" fillId="16" borderId="96" xfId="0" applyFont="1" applyFill="1" applyBorder="1" applyAlignment="1">
      <alignment horizontal="center" vertical="center"/>
    </xf>
    <xf numFmtId="0" fontId="94" fillId="12" borderId="15" xfId="0" applyFont="1" applyFill="1" applyBorder="1" applyAlignment="1">
      <alignment vertical="center" wrapText="1"/>
    </xf>
    <xf numFmtId="0" fontId="95" fillId="16" borderId="0" xfId="0" applyFont="1" applyFill="1" applyBorder="1" applyAlignment="1">
      <alignment wrapText="1"/>
    </xf>
    <xf numFmtId="0" fontId="103" fillId="16" borderId="0" xfId="0" applyFont="1" applyFill="1" applyBorder="1" applyAlignment="1">
      <alignment horizontal="center" vertical="center"/>
    </xf>
    <xf numFmtId="0" fontId="106" fillId="16" borderId="0" xfId="0" applyFont="1" applyFill="1" applyBorder="1" applyAlignment="1">
      <alignment horizontal="center" vertical="center" wrapText="1"/>
    </xf>
    <xf numFmtId="0" fontId="11" fillId="16" borderId="23" xfId="0" applyFont="1" applyFill="1" applyBorder="1" applyAlignment="1">
      <alignment horizontal="center" vertical="center"/>
    </xf>
    <xf numFmtId="0" fontId="101" fillId="12" borderId="45" xfId="0" applyFont="1" applyFill="1" applyBorder="1" applyAlignment="1">
      <alignment horizontal="right" vertical="top" wrapText="1"/>
    </xf>
    <xf numFmtId="0" fontId="101" fillId="12" borderId="112" xfId="0" applyFont="1" applyFill="1" applyBorder="1" applyAlignment="1">
      <alignment horizontal="right" vertical="top" wrapText="1"/>
    </xf>
    <xf numFmtId="0" fontId="105" fillId="12" borderId="0" xfId="0" applyFont="1" applyFill="1"/>
    <xf numFmtId="0" fontId="95" fillId="12" borderId="0" xfId="0" applyFont="1" applyFill="1"/>
    <xf numFmtId="0" fontId="95" fillId="12" borderId="0" xfId="0" applyFont="1" applyFill="1" applyBorder="1"/>
    <xf numFmtId="0" fontId="95" fillId="12" borderId="23" xfId="0" applyFont="1" applyFill="1" applyBorder="1" applyAlignment="1">
      <alignment wrapText="1"/>
    </xf>
    <xf numFmtId="0" fontId="104" fillId="19" borderId="8" xfId="0" applyFont="1" applyFill="1" applyBorder="1" applyAlignment="1">
      <alignment horizontal="center" vertical="center" wrapText="1"/>
    </xf>
    <xf numFmtId="0" fontId="97" fillId="0" borderId="0" xfId="0" applyFont="1" applyFill="1"/>
    <xf numFmtId="0" fontId="97" fillId="0" borderId="0" xfId="0" applyFont="1"/>
    <xf numFmtId="0" fontId="94" fillId="12" borderId="8" xfId="0" applyNumberFormat="1" applyFont="1" applyFill="1" applyBorder="1" applyAlignment="1">
      <alignment horizontal="center"/>
    </xf>
    <xf numFmtId="10" fontId="94" fillId="12" borderId="8" xfId="0" applyNumberFormat="1" applyFont="1" applyFill="1" applyBorder="1" applyAlignment="1">
      <alignment horizontal="left"/>
    </xf>
    <xf numFmtId="0" fontId="94" fillId="12" borderId="8" xfId="0" applyNumberFormat="1" applyFont="1" applyFill="1" applyBorder="1" applyAlignment="1">
      <alignment horizontal="left"/>
    </xf>
    <xf numFmtId="0" fontId="105" fillId="12" borderId="0" xfId="0" applyNumberFormat="1" applyFont="1" applyFill="1" applyBorder="1" applyAlignment="1">
      <alignment horizontal="left" vertical="top"/>
    </xf>
    <xf numFmtId="0" fontId="95" fillId="12" borderId="0" xfId="0" applyNumberFormat="1" applyFont="1" applyFill="1" applyBorder="1" applyAlignment="1">
      <alignment horizontal="left" vertical="top"/>
    </xf>
    <xf numFmtId="0" fontId="94" fillId="12" borderId="0" xfId="0" applyNumberFormat="1" applyFont="1" applyFill="1" applyBorder="1" applyAlignment="1">
      <alignment horizontal="center"/>
    </xf>
    <xf numFmtId="10" fontId="94" fillId="12" borderId="0" xfId="0" applyNumberFormat="1" applyFont="1" applyFill="1" applyBorder="1" applyAlignment="1">
      <alignment horizontal="left"/>
    </xf>
    <xf numFmtId="0" fontId="94" fillId="12" borderId="0" xfId="0" applyNumberFormat="1" applyFont="1" applyFill="1" applyBorder="1" applyAlignment="1">
      <alignment horizontal="left"/>
    </xf>
    <xf numFmtId="0" fontId="95" fillId="12" borderId="0" xfId="0" applyNumberFormat="1" applyFont="1" applyFill="1" applyBorder="1" applyAlignment="1">
      <alignment horizontal="left" vertical="top" wrapText="1"/>
    </xf>
    <xf numFmtId="0" fontId="11" fillId="12" borderId="23" xfId="0" applyFont="1" applyFill="1" applyBorder="1" applyAlignment="1">
      <alignment wrapText="1"/>
    </xf>
    <xf numFmtId="0" fontId="104" fillId="19" borderId="8" xfId="0" applyFont="1" applyFill="1" applyBorder="1" applyAlignment="1">
      <alignment horizontal="left" vertical="center" wrapText="1"/>
    </xf>
    <xf numFmtId="0" fontId="104" fillId="19" borderId="8" xfId="0" applyFont="1" applyFill="1" applyBorder="1" applyAlignment="1">
      <alignment horizontal="left" vertical="center"/>
    </xf>
    <xf numFmtId="0" fontId="95" fillId="12" borderId="8" xfId="0" applyFont="1" applyFill="1" applyBorder="1" applyAlignment="1">
      <alignment horizontal="center" vertical="top"/>
    </xf>
    <xf numFmtId="0" fontId="109" fillId="12" borderId="0" xfId="0" applyFont="1" applyFill="1" applyBorder="1" applyAlignment="1">
      <alignment horizontal="center" vertical="center" wrapText="1"/>
    </xf>
    <xf numFmtId="0" fontId="108" fillId="12" borderId="0" xfId="0" applyFont="1" applyFill="1" applyBorder="1" applyAlignment="1">
      <alignment horizontal="center" vertical="center" wrapText="1"/>
    </xf>
    <xf numFmtId="0" fontId="108" fillId="12" borderId="23" xfId="0" applyFont="1" applyFill="1" applyBorder="1" applyAlignment="1">
      <alignment horizontal="center" vertical="center" wrapText="1"/>
    </xf>
    <xf numFmtId="0" fontId="95" fillId="12" borderId="0" xfId="0" applyFont="1" applyFill="1" applyBorder="1" applyAlignment="1">
      <alignment horizontal="right" vertical="top" wrapText="1"/>
    </xf>
    <xf numFmtId="0" fontId="94" fillId="12" borderId="0" xfId="0" applyFont="1" applyFill="1" applyBorder="1" applyAlignment="1">
      <alignment vertical="center" wrapText="1"/>
    </xf>
    <xf numFmtId="0" fontId="96" fillId="12" borderId="0" xfId="0" applyFont="1" applyFill="1" applyBorder="1" applyAlignment="1">
      <alignment vertical="center" wrapText="1"/>
    </xf>
    <xf numFmtId="0" fontId="97" fillId="12" borderId="0" xfId="0" applyFont="1" applyFill="1" applyBorder="1" applyAlignment="1">
      <alignment horizontal="right" vertical="top" wrapText="1"/>
    </xf>
    <xf numFmtId="0" fontId="109" fillId="12" borderId="27" xfId="0" applyFont="1" applyFill="1" applyBorder="1" applyAlignment="1">
      <alignment horizontal="center" vertical="center" wrapText="1"/>
    </xf>
    <xf numFmtId="0" fontId="98" fillId="12" borderId="22" xfId="0" applyFont="1" applyFill="1" applyBorder="1" applyAlignment="1">
      <alignment vertical="center" wrapText="1"/>
    </xf>
    <xf numFmtId="0" fontId="108" fillId="12" borderId="39" xfId="0" applyFont="1" applyFill="1" applyBorder="1" applyAlignment="1">
      <alignment horizontal="center" vertical="center" wrapText="1"/>
    </xf>
    <xf numFmtId="0" fontId="94" fillId="12" borderId="26" xfId="0" applyFont="1" applyFill="1" applyBorder="1"/>
    <xf numFmtId="8" fontId="94" fillId="12" borderId="0" xfId="0" applyNumberFormat="1" applyFont="1" applyFill="1" applyBorder="1" applyAlignment="1">
      <alignment vertical="center" wrapText="1"/>
    </xf>
    <xf numFmtId="0" fontId="100" fillId="12" borderId="0" xfId="0" applyFont="1" applyFill="1" applyBorder="1" applyAlignment="1">
      <alignment horizontal="center" vertical="center" wrapText="1"/>
    </xf>
    <xf numFmtId="0" fontId="100" fillId="12" borderId="23" xfId="0" applyFont="1" applyFill="1" applyBorder="1" applyAlignment="1">
      <alignment horizontal="center" vertical="center" wrapText="1"/>
    </xf>
    <xf numFmtId="0" fontId="94" fillId="12" borderId="0" xfId="0" applyFont="1" applyFill="1" applyAlignment="1">
      <alignment vertical="center" wrapText="1"/>
    </xf>
    <xf numFmtId="0" fontId="102" fillId="19" borderId="34" xfId="0" applyFont="1" applyFill="1" applyBorder="1" applyAlignment="1">
      <alignment horizontal="center" vertical="center" wrapText="1"/>
    </xf>
    <xf numFmtId="8" fontId="94" fillId="12" borderId="34" xfId="0" applyNumberFormat="1" applyFont="1" applyFill="1" applyBorder="1" applyAlignment="1">
      <alignment vertical="center" wrapText="1"/>
    </xf>
    <xf numFmtId="8" fontId="94" fillId="12" borderId="42" xfId="0" applyNumberFormat="1" applyFont="1" applyFill="1" applyBorder="1" applyAlignment="1">
      <alignment vertical="center" wrapText="1"/>
    </xf>
    <xf numFmtId="0" fontId="98" fillId="12" borderId="46" xfId="0" applyFont="1" applyFill="1" applyBorder="1" applyAlignment="1">
      <alignment vertical="center" wrapText="1"/>
    </xf>
    <xf numFmtId="0" fontId="105" fillId="19" borderId="11" xfId="0" applyFont="1" applyFill="1" applyBorder="1" applyAlignment="1">
      <alignment horizontal="center" vertical="center" wrapText="1"/>
    </xf>
    <xf numFmtId="0" fontId="99" fillId="19" borderId="46" xfId="0" applyFont="1" applyFill="1" applyBorder="1" applyAlignment="1">
      <alignment horizontal="right" vertical="center" wrapText="1"/>
    </xf>
    <xf numFmtId="0" fontId="99" fillId="12" borderId="0" xfId="0" applyFont="1" applyFill="1" applyBorder="1" applyAlignment="1">
      <alignment vertical="center" wrapText="1"/>
    </xf>
    <xf numFmtId="0" fontId="94" fillId="12" borderId="0" xfId="0" applyFont="1" applyFill="1" applyBorder="1" applyAlignment="1">
      <alignment horizontal="left" vertical="top" wrapText="1"/>
    </xf>
    <xf numFmtId="0" fontId="11" fillId="12" borderId="0" xfId="0" applyFont="1" applyFill="1" applyBorder="1" applyAlignment="1">
      <alignment horizontal="left" vertical="top" wrapText="1"/>
    </xf>
    <xf numFmtId="0" fontId="11" fillId="12" borderId="0" xfId="0" applyFont="1" applyFill="1" applyBorder="1" applyAlignment="1">
      <alignment wrapText="1"/>
    </xf>
    <xf numFmtId="0" fontId="99" fillId="12" borderId="46" xfId="0" applyFont="1" applyFill="1" applyBorder="1" applyAlignment="1">
      <alignment vertical="center" wrapText="1"/>
    </xf>
    <xf numFmtId="0" fontId="99" fillId="19" borderId="36" xfId="0" applyFont="1" applyFill="1" applyBorder="1" applyAlignment="1">
      <alignment horizontal="right" vertical="center" wrapText="1"/>
    </xf>
    <xf numFmtId="0" fontId="11" fillId="12" borderId="73" xfId="0" applyFont="1" applyFill="1" applyBorder="1" applyAlignment="1">
      <alignment horizontal="left" vertical="top" wrapText="1"/>
    </xf>
    <xf numFmtId="0" fontId="105" fillId="19" borderId="8" xfId="0" applyFont="1" applyFill="1" applyBorder="1" applyAlignment="1">
      <alignment horizontal="center" vertical="center" wrapText="1"/>
    </xf>
    <xf numFmtId="0" fontId="99" fillId="19" borderId="36" xfId="0" applyFont="1" applyFill="1" applyBorder="1" applyAlignment="1">
      <alignment vertical="center" wrapText="1"/>
    </xf>
    <xf numFmtId="0" fontId="94" fillId="5" borderId="0" xfId="0" applyFont="1" applyFill="1"/>
    <xf numFmtId="165" fontId="94" fillId="12" borderId="34" xfId="0" applyNumberFormat="1" applyFont="1" applyFill="1" applyBorder="1" applyAlignment="1">
      <alignment vertical="center" wrapText="1"/>
    </xf>
    <xf numFmtId="0" fontId="99" fillId="12" borderId="45" xfId="0" applyFont="1" applyFill="1" applyBorder="1" applyAlignment="1">
      <alignment horizontal="right" vertical="center"/>
    </xf>
    <xf numFmtId="0" fontId="101" fillId="12" borderId="42" xfId="0" applyFont="1" applyFill="1" applyBorder="1" applyAlignment="1">
      <alignment horizontal="right" vertical="center" wrapText="1"/>
    </xf>
    <xf numFmtId="0" fontId="94" fillId="12" borderId="62" xfId="0" applyFont="1" applyFill="1" applyBorder="1" applyAlignment="1">
      <alignment horizontal="center" vertical="center" wrapText="1"/>
    </xf>
    <xf numFmtId="0" fontId="112" fillId="12" borderId="41" xfId="0" applyFont="1" applyFill="1" applyBorder="1" applyAlignment="1">
      <alignment horizontal="center" vertical="center" wrapText="1"/>
    </xf>
    <xf numFmtId="0" fontId="98" fillId="12" borderId="30" xfId="0" applyFont="1" applyFill="1" applyBorder="1" applyAlignment="1">
      <alignment horizontal="center" vertical="center"/>
    </xf>
    <xf numFmtId="0" fontId="113" fillId="12" borderId="61" xfId="0" applyFont="1" applyFill="1" applyBorder="1" applyAlignment="1">
      <alignment horizontal="center" vertical="center"/>
    </xf>
    <xf numFmtId="0" fontId="101" fillId="19" borderId="52" xfId="0" applyFont="1" applyFill="1" applyBorder="1" applyAlignment="1">
      <alignment horizontal="center" vertical="center" wrapText="1"/>
    </xf>
    <xf numFmtId="0" fontId="101" fillId="19" borderId="47" xfId="0" applyFont="1" applyFill="1" applyBorder="1" applyAlignment="1">
      <alignment horizontal="center" vertical="center" wrapText="1"/>
    </xf>
    <xf numFmtId="0" fontId="94" fillId="12" borderId="0" xfId="0" applyFont="1" applyFill="1" applyBorder="1" applyAlignment="1">
      <alignment horizontal="center" vertical="center" wrapText="1"/>
    </xf>
    <xf numFmtId="0" fontId="112" fillId="12" borderId="0" xfId="0" applyFont="1" applyFill="1" applyBorder="1" applyAlignment="1">
      <alignment horizontal="center" vertical="center" wrapText="1"/>
    </xf>
    <xf numFmtId="0" fontId="98" fillId="12" borderId="0" xfId="0" applyFont="1" applyFill="1" applyBorder="1" applyAlignment="1">
      <alignment horizontal="center" vertical="center"/>
    </xf>
    <xf numFmtId="0" fontId="113" fillId="12" borderId="23" xfId="0" applyFont="1" applyFill="1" applyBorder="1" applyAlignment="1">
      <alignment horizontal="center" vertical="center"/>
    </xf>
    <xf numFmtId="0" fontId="98" fillId="12" borderId="33" xfId="0" applyFont="1" applyFill="1" applyBorder="1" applyAlignment="1">
      <alignment horizontal="center" vertical="center" wrapText="1"/>
    </xf>
    <xf numFmtId="0" fontId="94" fillId="12" borderId="34" xfId="0" applyFont="1" applyFill="1" applyBorder="1" applyAlignment="1">
      <alignment horizontal="center" vertical="center" wrapText="1"/>
    </xf>
    <xf numFmtId="0" fontId="94" fillId="12" borderId="42" xfId="0" applyFont="1" applyFill="1" applyBorder="1" applyAlignment="1">
      <alignment horizontal="center" vertical="center" wrapText="1"/>
    </xf>
    <xf numFmtId="0" fontId="113" fillId="12" borderId="0" xfId="0" applyFont="1" applyFill="1" applyBorder="1" applyAlignment="1">
      <alignment horizontal="center" vertical="center"/>
    </xf>
    <xf numFmtId="0" fontId="94" fillId="0" borderId="0" xfId="0" applyFont="1" applyFill="1" applyBorder="1"/>
    <xf numFmtId="0" fontId="94" fillId="0" borderId="0" xfId="0" applyFont="1" applyBorder="1"/>
    <xf numFmtId="14" fontId="94" fillId="12" borderId="47" xfId="0" applyNumberFormat="1" applyFont="1" applyFill="1" applyBorder="1" applyAlignment="1">
      <alignment horizontal="center" vertical="center" wrapText="1"/>
    </xf>
    <xf numFmtId="14" fontId="94" fillId="12" borderId="34" xfId="0" applyNumberFormat="1" applyFont="1" applyFill="1" applyBorder="1" applyAlignment="1">
      <alignment horizontal="center" vertical="center" wrapText="1"/>
    </xf>
    <xf numFmtId="0" fontId="114" fillId="12" borderId="0" xfId="0" applyFont="1" applyFill="1" applyBorder="1" applyAlignment="1">
      <alignment horizontal="center" vertical="center" wrapText="1"/>
    </xf>
    <xf numFmtId="1" fontId="94" fillId="12" borderId="30" xfId="0" applyNumberFormat="1"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14" fillId="12" borderId="50" xfId="0" applyFont="1" applyFill="1" applyBorder="1" applyAlignment="1">
      <alignment horizontal="center" vertical="center" wrapText="1"/>
    </xf>
    <xf numFmtId="0" fontId="94" fillId="12" borderId="42" xfId="0" applyFont="1" applyFill="1" applyBorder="1" applyAlignment="1">
      <alignment horizontal="left" vertical="center" wrapText="1"/>
    </xf>
    <xf numFmtId="0" fontId="94" fillId="12" borderId="37" xfId="0" applyFont="1" applyFill="1" applyBorder="1" applyAlignment="1">
      <alignment vertical="center" wrapText="1"/>
    </xf>
    <xf numFmtId="0" fontId="94" fillId="12" borderId="28" xfId="0" applyFont="1" applyFill="1" applyBorder="1" applyAlignment="1">
      <alignment vertical="center" wrapText="1"/>
    </xf>
    <xf numFmtId="0" fontId="112" fillId="12" borderId="28" xfId="0" applyFont="1" applyFill="1" applyBorder="1" applyAlignment="1">
      <alignment vertical="center" wrapText="1"/>
    </xf>
    <xf numFmtId="0" fontId="98" fillId="12" borderId="28" xfId="0" applyFont="1" applyFill="1" applyBorder="1" applyAlignment="1">
      <alignment horizontal="center" vertical="center"/>
    </xf>
    <xf numFmtId="0" fontId="113" fillId="12" borderId="38" xfId="0" applyFont="1" applyFill="1" applyBorder="1" applyAlignment="1">
      <alignment horizontal="center" vertical="center"/>
    </xf>
    <xf numFmtId="0" fontId="94" fillId="12" borderId="62" xfId="0" applyFont="1" applyFill="1" applyBorder="1" applyAlignment="1">
      <alignment vertical="center" wrapText="1"/>
    </xf>
    <xf numFmtId="0" fontId="94" fillId="12" borderId="42" xfId="0" applyFont="1" applyFill="1" applyBorder="1" applyAlignment="1">
      <alignment vertical="center" wrapText="1"/>
    </xf>
    <xf numFmtId="0" fontId="98" fillId="12" borderId="0" xfId="0" applyFont="1" applyFill="1" applyBorder="1" applyAlignment="1">
      <alignment horizontal="right" vertical="center"/>
    </xf>
    <xf numFmtId="0" fontId="101" fillId="12" borderId="0" xfId="0" applyFont="1" applyFill="1" applyBorder="1" applyAlignment="1">
      <alignment horizontal="right" vertical="center" wrapText="1"/>
    </xf>
    <xf numFmtId="0" fontId="94" fillId="12" borderId="34" xfId="0" applyFont="1" applyFill="1" applyBorder="1" applyAlignment="1">
      <alignment vertical="center" wrapText="1"/>
    </xf>
    <xf numFmtId="0" fontId="98" fillId="12" borderId="17" xfId="0" applyFont="1" applyFill="1" applyBorder="1" applyAlignment="1">
      <alignment vertical="center" wrapText="1"/>
    </xf>
    <xf numFmtId="0" fontId="94" fillId="12" borderId="17" xfId="0" applyFont="1" applyFill="1" applyBorder="1" applyAlignment="1">
      <alignment vertical="center" wrapText="1"/>
    </xf>
    <xf numFmtId="0" fontId="98" fillId="12" borderId="17" xfId="0" applyFont="1" applyFill="1" applyBorder="1" applyAlignment="1">
      <alignment horizontal="center" vertical="center"/>
    </xf>
    <xf numFmtId="0" fontId="113" fillId="12" borderId="18" xfId="0" applyFont="1" applyFill="1" applyBorder="1" applyAlignment="1">
      <alignment horizontal="center" vertical="center"/>
    </xf>
    <xf numFmtId="0" fontId="95" fillId="0" borderId="0" xfId="0" applyFont="1" applyBorder="1" applyAlignment="1">
      <alignment horizontal="right"/>
    </xf>
    <xf numFmtId="0" fontId="15" fillId="0" borderId="0" xfId="0" applyFont="1" applyAlignment="1"/>
    <xf numFmtId="0" fontId="117" fillId="6" borderId="8" xfId="0" applyFont="1" applyFill="1" applyBorder="1" applyAlignment="1">
      <alignment horizontal="center" vertical="center" wrapText="1"/>
    </xf>
    <xf numFmtId="0" fontId="27" fillId="0" borderId="8" xfId="0" applyFont="1" applyBorder="1" applyAlignment="1">
      <alignment horizontal="left" vertical="top"/>
    </xf>
    <xf numFmtId="0" fontId="97" fillId="0" borderId="8" xfId="0" applyFont="1" applyBorder="1" applyAlignment="1">
      <alignment horizontal="left" vertical="center"/>
    </xf>
    <xf numFmtId="14" fontId="15" fillId="5" borderId="8" xfId="0" applyNumberFormat="1" applyFont="1" applyFill="1" applyBorder="1" applyAlignment="1">
      <alignment horizontal="center" vertical="center"/>
    </xf>
    <xf numFmtId="0" fontId="15" fillId="5" borderId="8" xfId="0" applyFont="1" applyFill="1" applyBorder="1" applyAlignment="1">
      <alignment horizontal="center" vertical="center"/>
    </xf>
    <xf numFmtId="0" fontId="96" fillId="12" borderId="34" xfId="0" applyFont="1" applyFill="1" applyBorder="1" applyAlignment="1">
      <alignment horizontal="left" vertical="center" shrinkToFit="1"/>
    </xf>
    <xf numFmtId="0" fontId="96" fillId="12" borderId="34" xfId="0" applyFont="1" applyFill="1" applyBorder="1" applyAlignment="1">
      <alignment vertical="center" shrinkToFit="1"/>
    </xf>
    <xf numFmtId="0" fontId="96" fillId="12" borderId="42" xfId="0" applyFont="1" applyFill="1" applyBorder="1" applyAlignment="1">
      <alignment horizontal="left" vertical="center" shrinkToFit="1"/>
    </xf>
    <xf numFmtId="0" fontId="96" fillId="12" borderId="42" xfId="0" applyFont="1" applyFill="1" applyBorder="1" applyAlignment="1">
      <alignment vertical="center" shrinkToFit="1"/>
    </xf>
    <xf numFmtId="0" fontId="15" fillId="0" borderId="0" xfId="0" applyFont="1" applyAlignment="1"/>
    <xf numFmtId="0" fontId="25" fillId="0" borderId="89" xfId="0" applyFont="1" applyBorder="1" applyAlignment="1">
      <alignment horizontal="center" vertical="center" wrapText="1"/>
    </xf>
    <xf numFmtId="0" fontId="84" fillId="0" borderId="0" xfId="0" applyFont="1" applyBorder="1" applyAlignment="1">
      <alignment vertical="center"/>
    </xf>
    <xf numFmtId="0" fontId="15" fillId="0" borderId="0" xfId="0" applyFont="1" applyAlignment="1"/>
    <xf numFmtId="0" fontId="29" fillId="0" borderId="0" xfId="0" applyFont="1" applyAlignment="1">
      <alignment horizontal="center"/>
    </xf>
    <xf numFmtId="0" fontId="0" fillId="0" borderId="0" xfId="0" applyAlignment="1"/>
    <xf numFmtId="0" fontId="7" fillId="0" borderId="0" xfId="0" applyFont="1" applyAlignment="1">
      <alignment wrapText="1"/>
    </xf>
    <xf numFmtId="0" fontId="15" fillId="0" borderId="0" xfId="0" applyFont="1" applyAlignment="1"/>
    <xf numFmtId="0" fontId="15" fillId="0" borderId="0" xfId="0" applyFont="1" applyAlignment="1"/>
    <xf numFmtId="0" fontId="0" fillId="0" borderId="26" xfId="0" applyBorder="1" applyAlignment="1">
      <alignment wrapText="1"/>
    </xf>
    <xf numFmtId="0" fontId="27" fillId="5" borderId="0" xfId="0" applyFont="1" applyFill="1" applyBorder="1" applyAlignment="1">
      <alignment wrapText="1"/>
    </xf>
    <xf numFmtId="0" fontId="7" fillId="0" borderId="0" xfId="0" applyFont="1" applyAlignment="1">
      <alignment wrapText="1"/>
    </xf>
    <xf numFmtId="0" fontId="15" fillId="0" borderId="0" xfId="0" applyFont="1" applyAlignment="1"/>
    <xf numFmtId="0" fontId="1" fillId="5" borderId="0" xfId="0" applyFont="1" applyFill="1"/>
    <xf numFmtId="0" fontId="1" fillId="5" borderId="0" xfId="0" applyFont="1" applyFill="1" applyAlignment="1">
      <alignment vertical="top"/>
    </xf>
    <xf numFmtId="0" fontId="30" fillId="0" borderId="0" xfId="0" applyFont="1" applyAlignment="1">
      <alignment horizontal="center" wrapText="1"/>
    </xf>
    <xf numFmtId="0" fontId="37" fillId="0" borderId="0" xfId="0" applyFont="1" applyAlignment="1">
      <alignment horizontal="center"/>
    </xf>
    <xf numFmtId="0" fontId="94" fillId="0" borderId="0" xfId="0" applyFont="1" applyFill="1" applyAlignment="1">
      <alignment vertical="center" wrapText="1"/>
    </xf>
    <xf numFmtId="0" fontId="11" fillId="0" borderId="0" xfId="0" applyFont="1" applyAlignment="1">
      <alignment vertical="center" wrapText="1"/>
    </xf>
    <xf numFmtId="0" fontId="15" fillId="0" borderId="0" xfId="0" applyFont="1" applyFill="1" applyAlignment="1">
      <alignment wrapText="1"/>
    </xf>
    <xf numFmtId="0" fontId="0" fillId="0" borderId="0" xfId="0" applyAlignment="1">
      <alignment wrapText="1"/>
    </xf>
    <xf numFmtId="0" fontId="94" fillId="12" borderId="106" xfId="0" applyFont="1" applyFill="1" applyBorder="1" applyAlignment="1">
      <alignment horizontal="left" vertical="center"/>
    </xf>
    <xf numFmtId="0" fontId="94" fillId="12" borderId="107" xfId="0" applyFont="1" applyFill="1" applyBorder="1" applyAlignment="1">
      <alignment horizontal="left" vertical="center"/>
    </xf>
    <xf numFmtId="0" fontId="11" fillId="12" borderId="77" xfId="0" applyFont="1" applyFill="1" applyBorder="1" applyAlignment="1">
      <alignment horizontal="left" vertical="center"/>
    </xf>
    <xf numFmtId="0" fontId="95" fillId="12" borderId="33" xfId="0" applyFont="1" applyFill="1" applyBorder="1" applyAlignment="1">
      <alignment horizontal="center" vertical="center"/>
    </xf>
    <xf numFmtId="0" fontId="95" fillId="12" borderId="34" xfId="0" applyFont="1" applyFill="1" applyBorder="1" applyAlignment="1">
      <alignment horizontal="center" vertical="center"/>
    </xf>
    <xf numFmtId="14" fontId="94" fillId="12" borderId="34" xfId="0" applyNumberFormat="1" applyFont="1" applyFill="1" applyBorder="1" applyAlignment="1">
      <alignment horizontal="left" vertical="center"/>
    </xf>
    <xf numFmtId="0" fontId="94" fillId="12" borderId="34" xfId="0" applyFont="1" applyFill="1" applyBorder="1" applyAlignment="1">
      <alignment horizontal="left" vertical="center"/>
    </xf>
    <xf numFmtId="0" fontId="11" fillId="12" borderId="34" xfId="0" applyFont="1" applyFill="1" applyBorder="1" applyAlignment="1">
      <alignment horizontal="left" vertical="center"/>
    </xf>
    <xf numFmtId="0" fontId="99" fillId="12" borderId="83" xfId="0" applyFont="1" applyFill="1" applyBorder="1" applyAlignment="1">
      <alignment horizontal="right" vertical="center" wrapText="1"/>
    </xf>
    <xf numFmtId="0" fontId="100" fillId="0" borderId="62" xfId="0" applyFont="1" applyBorder="1" applyAlignment="1">
      <alignment horizontal="right" vertical="center"/>
    </xf>
    <xf numFmtId="0" fontId="15" fillId="0" borderId="1" xfId="0" applyFont="1" applyBorder="1" applyAlignment="1">
      <alignment horizontal="left" vertical="top" wrapText="1"/>
    </xf>
    <xf numFmtId="0" fontId="15" fillId="0" borderId="13" xfId="0" applyFont="1" applyBorder="1" applyAlignment="1">
      <alignment horizontal="left" vertical="top" wrapText="1"/>
    </xf>
    <xf numFmtId="0" fontId="15" fillId="0" borderId="5" xfId="0" applyFont="1" applyBorder="1" applyAlignment="1">
      <alignment horizontal="left" vertical="top" wrapText="1"/>
    </xf>
    <xf numFmtId="0" fontId="48" fillId="11" borderId="1"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vertical="center"/>
    </xf>
    <xf numFmtId="0" fontId="72" fillId="10" borderId="4" xfId="0" applyFont="1" applyFill="1" applyBorder="1" applyAlignment="1">
      <alignment horizontal="center" vertical="center" wrapText="1"/>
    </xf>
    <xf numFmtId="0" fontId="73" fillId="10" borderId="4" xfId="0" applyFont="1" applyFill="1" applyBorder="1" applyAlignment="1">
      <alignment horizontal="center" vertical="center" wrapText="1"/>
    </xf>
    <xf numFmtId="0" fontId="71" fillId="0" borderId="87" xfId="0" applyFont="1" applyBorder="1" applyAlignment="1">
      <alignment horizontal="center" vertical="center" wrapText="1"/>
    </xf>
    <xf numFmtId="0" fontId="71" fillId="0" borderId="93" xfId="0" applyFont="1" applyBorder="1" applyAlignment="1">
      <alignment horizontal="center" vertical="center" wrapText="1"/>
    </xf>
    <xf numFmtId="0" fontId="38" fillId="9" borderId="88" xfId="0" applyFont="1" applyFill="1" applyBorder="1" applyAlignment="1">
      <alignment vertical="center" wrapText="1"/>
    </xf>
    <xf numFmtId="0" fontId="15" fillId="0" borderId="89" xfId="0" applyFont="1" applyBorder="1" applyAlignment="1">
      <alignment vertical="center" wrapText="1"/>
    </xf>
    <xf numFmtId="0" fontId="71" fillId="0" borderId="89" xfId="0" applyFont="1" applyBorder="1" applyAlignment="1">
      <alignment horizontal="center" vertical="center" wrapText="1"/>
    </xf>
    <xf numFmtId="0" fontId="71" fillId="0" borderId="92" xfId="0" applyFont="1" applyBorder="1" applyAlignment="1">
      <alignment horizontal="center" vertical="center" wrapText="1"/>
    </xf>
    <xf numFmtId="0" fontId="38" fillId="9" borderId="86" xfId="0" applyFont="1" applyFill="1" applyBorder="1" applyAlignment="1">
      <alignment vertical="center" wrapText="1"/>
    </xf>
    <xf numFmtId="0" fontId="15" fillId="0" borderId="87" xfId="0" applyFont="1" applyBorder="1" applyAlignment="1">
      <alignment vertical="center" wrapText="1"/>
    </xf>
    <xf numFmtId="0" fontId="15" fillId="0" borderId="115" xfId="0" applyFont="1" applyBorder="1" applyAlignment="1">
      <alignment vertical="center" wrapText="1"/>
    </xf>
    <xf numFmtId="0" fontId="71" fillId="0" borderId="115" xfId="0" applyFont="1" applyBorder="1" applyAlignment="1">
      <alignment horizontal="center" vertical="center" wrapText="1"/>
    </xf>
    <xf numFmtId="0" fontId="0" fillId="0" borderId="116" xfId="0" applyBorder="1" applyAlignment="1">
      <alignment horizontal="center" vertical="center" wrapText="1"/>
    </xf>
    <xf numFmtId="0" fontId="70" fillId="9" borderId="34" xfId="0" applyFont="1" applyFill="1" applyBorder="1" applyAlignment="1">
      <alignment horizontal="center" vertical="center" wrapText="1"/>
    </xf>
    <xf numFmtId="0" fontId="71" fillId="0" borderId="35" xfId="0" applyFont="1" applyBorder="1" applyAlignment="1">
      <alignment horizontal="center" vertical="center" wrapText="1"/>
    </xf>
    <xf numFmtId="0" fontId="0" fillId="0" borderId="93" xfId="0" applyBorder="1" applyAlignment="1">
      <alignment horizontal="center" vertical="center" wrapText="1"/>
    </xf>
    <xf numFmtId="0" fontId="38" fillId="9" borderId="84" xfId="0" applyFont="1" applyFill="1" applyBorder="1" applyAlignment="1">
      <alignment vertical="center" wrapText="1"/>
    </xf>
    <xf numFmtId="0" fontId="0" fillId="0" borderId="85" xfId="0" applyFont="1" applyBorder="1" applyAlignment="1">
      <alignment vertical="center" wrapText="1"/>
    </xf>
    <xf numFmtId="0" fontId="15" fillId="0" borderId="85" xfId="0" applyFont="1" applyBorder="1" applyAlignment="1">
      <alignment vertical="center" wrapText="1"/>
    </xf>
    <xf numFmtId="0" fontId="111" fillId="12" borderId="33" xfId="0" applyFont="1" applyFill="1" applyBorder="1" applyAlignment="1">
      <alignment vertical="center" wrapText="1"/>
    </xf>
    <xf numFmtId="0" fontId="97" fillId="0" borderId="34" xfId="0" applyFont="1" applyBorder="1" applyAlignment="1"/>
    <xf numFmtId="0" fontId="110" fillId="19" borderId="43" xfId="0" applyFont="1" applyFill="1" applyBorder="1" applyAlignment="1">
      <alignment horizontal="center" vertical="center" wrapText="1"/>
    </xf>
    <xf numFmtId="0" fontId="11" fillId="19" borderId="44" xfId="0" applyFont="1" applyFill="1" applyBorder="1" applyAlignment="1">
      <alignment vertical="center"/>
    </xf>
    <xf numFmtId="0" fontId="71" fillId="0" borderId="85" xfId="0" applyFont="1" applyBorder="1" applyAlignment="1">
      <alignment horizontal="center" vertical="center" wrapText="1"/>
    </xf>
    <xf numFmtId="0" fontId="71" fillId="0" borderId="94" xfId="0" applyFont="1" applyBorder="1" applyAlignment="1">
      <alignment horizontal="center" vertical="center" wrapText="1"/>
    </xf>
    <xf numFmtId="0" fontId="101" fillId="12" borderId="46" xfId="0" applyFont="1" applyFill="1" applyBorder="1" applyAlignment="1">
      <alignment horizontal="right" vertical="center" wrapText="1"/>
    </xf>
    <xf numFmtId="0" fontId="105" fillId="0" borderId="51" xfId="0" applyFont="1" applyBorder="1" applyAlignment="1">
      <alignment horizontal="right" vertical="center" wrapText="1"/>
    </xf>
    <xf numFmtId="0" fontId="106" fillId="0" borderId="101" xfId="0" applyFont="1" applyBorder="1" applyAlignment="1">
      <alignment horizontal="center" vertical="center" wrapText="1"/>
    </xf>
    <xf numFmtId="0" fontId="11" fillId="0" borderId="100" xfId="0" applyFont="1" applyBorder="1" applyAlignment="1">
      <alignment horizontal="center" vertical="center"/>
    </xf>
    <xf numFmtId="0" fontId="27" fillId="12" borderId="109" xfId="0" applyFont="1" applyFill="1" applyBorder="1" applyAlignment="1">
      <alignment horizontal="left" vertical="top" wrapText="1"/>
    </xf>
    <xf numFmtId="0" fontId="27" fillId="0" borderId="81" xfId="0" applyFont="1" applyBorder="1" applyAlignment="1">
      <alignment horizontal="left" vertical="top" wrapText="1"/>
    </xf>
    <xf numFmtId="0" fontId="27" fillId="0" borderId="81" xfId="0" applyFont="1" applyBorder="1" applyAlignment="1"/>
    <xf numFmtId="0" fontId="27" fillId="0" borderId="82" xfId="0" applyFont="1" applyBorder="1" applyAlignment="1"/>
    <xf numFmtId="0" fontId="95" fillId="12" borderId="106" xfId="0" applyFont="1" applyFill="1" applyBorder="1" applyAlignment="1">
      <alignment horizontal="left" vertical="center" wrapText="1"/>
    </xf>
    <xf numFmtId="0" fontId="95" fillId="0" borderId="107" xfId="0" applyFont="1" applyBorder="1" applyAlignment="1">
      <alignment horizontal="left" vertical="center" wrapText="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94" fillId="0" borderId="0" xfId="0" applyFont="1" applyFill="1" applyAlignment="1">
      <alignment wrapText="1"/>
    </xf>
    <xf numFmtId="0" fontId="11" fillId="0" borderId="0" xfId="0" applyFont="1" applyAlignment="1">
      <alignment wrapText="1"/>
    </xf>
    <xf numFmtId="0" fontId="27" fillId="5" borderId="84" xfId="0" applyFont="1" applyFill="1" applyBorder="1" applyAlignment="1">
      <alignment vertical="center" wrapText="1"/>
    </xf>
    <xf numFmtId="0" fontId="47" fillId="5" borderId="85" xfId="0" applyFont="1" applyFill="1" applyBorder="1" applyAlignment="1">
      <alignment wrapText="1"/>
    </xf>
    <xf numFmtId="0" fontId="45" fillId="0" borderId="85" xfId="0" applyFont="1" applyBorder="1" applyAlignment="1">
      <alignment horizontal="center" vertical="center" wrapText="1"/>
    </xf>
    <xf numFmtId="0" fontId="0" fillId="0" borderId="94" xfId="0" applyBorder="1" applyAlignment="1">
      <alignment horizontal="center" vertical="center"/>
    </xf>
    <xf numFmtId="14" fontId="94" fillId="12" borderId="37" xfId="0" applyNumberFormat="1" applyFont="1" applyFill="1" applyBorder="1" applyAlignment="1">
      <alignment horizontal="left" vertical="center" wrapText="1"/>
    </xf>
    <xf numFmtId="0" fontId="95" fillId="0" borderId="28" xfId="0" applyFont="1" applyBorder="1" applyAlignment="1">
      <alignment vertical="center" wrapText="1"/>
    </xf>
    <xf numFmtId="0" fontId="11" fillId="0" borderId="44" xfId="0" applyFont="1" applyBorder="1" applyAlignment="1">
      <alignment vertical="center"/>
    </xf>
    <xf numFmtId="0" fontId="99" fillId="12" borderId="76" xfId="0" applyFont="1" applyFill="1" applyBorder="1" applyAlignment="1">
      <alignment horizontal="left" vertical="center"/>
    </xf>
    <xf numFmtId="0" fontId="11" fillId="0" borderId="107" xfId="0" applyFont="1" applyBorder="1" applyAlignment="1">
      <alignment horizontal="left"/>
    </xf>
    <xf numFmtId="0" fontId="11" fillId="0" borderId="108" xfId="0" applyFont="1" applyBorder="1" applyAlignment="1">
      <alignment horizontal="left"/>
    </xf>
    <xf numFmtId="0" fontId="99" fillId="12" borderId="22" xfId="0" applyFont="1" applyFill="1" applyBorder="1" applyAlignment="1">
      <alignment horizontal="right" vertical="center" wrapText="1"/>
    </xf>
    <xf numFmtId="0" fontId="99" fillId="12" borderId="24" xfId="0" applyFont="1" applyFill="1" applyBorder="1" applyAlignment="1">
      <alignment horizontal="right" vertical="center" wrapText="1"/>
    </xf>
    <xf numFmtId="0" fontId="99" fillId="12" borderId="22" xfId="0" applyFont="1" applyFill="1" applyBorder="1" applyAlignment="1">
      <alignment horizontal="right" vertical="center"/>
    </xf>
    <xf numFmtId="0" fontId="100" fillId="0" borderId="0" xfId="0" applyFont="1" applyBorder="1" applyAlignment="1">
      <alignment horizontal="right" vertical="center"/>
    </xf>
    <xf numFmtId="0" fontId="38" fillId="9" borderId="33" xfId="0" applyFont="1" applyFill="1" applyBorder="1" applyAlignment="1">
      <alignment vertical="center" wrapText="1"/>
    </xf>
    <xf numFmtId="0" fontId="15" fillId="0" borderId="34" xfId="0" applyFont="1" applyBorder="1" applyAlignment="1">
      <alignment vertical="center" wrapText="1"/>
    </xf>
    <xf numFmtId="0" fontId="38" fillId="9" borderId="36" xfId="0" applyFont="1" applyFill="1" applyBorder="1" applyAlignment="1">
      <alignment vertical="center" wrapText="1"/>
    </xf>
    <xf numFmtId="0" fontId="0" fillId="0" borderId="30" xfId="0" applyBorder="1" applyAlignment="1">
      <alignment vertical="center"/>
    </xf>
    <xf numFmtId="0" fontId="95" fillId="12" borderId="42" xfId="0" applyFont="1" applyFill="1" applyBorder="1" applyAlignment="1">
      <alignment vertical="center"/>
    </xf>
    <xf numFmtId="0" fontId="105" fillId="12" borderId="119" xfId="0" applyFont="1" applyFill="1" applyBorder="1" applyAlignment="1">
      <alignment horizontal="right" vertical="top" wrapText="1"/>
    </xf>
    <xf numFmtId="0" fontId="105" fillId="12" borderId="120" xfId="0" applyFont="1" applyFill="1" applyBorder="1" applyAlignment="1">
      <alignment horizontal="right" vertical="top" wrapText="1"/>
    </xf>
    <xf numFmtId="0" fontId="42" fillId="7" borderId="84" xfId="0" applyFont="1" applyFill="1" applyBorder="1" applyAlignment="1">
      <alignment vertical="center" wrapText="1"/>
    </xf>
    <xf numFmtId="0" fontId="15" fillId="7" borderId="85" xfId="0" applyFont="1" applyFill="1" applyBorder="1" applyAlignment="1">
      <alignment vertical="center" wrapText="1"/>
    </xf>
    <xf numFmtId="0" fontId="15" fillId="7" borderId="101" xfId="0" applyFont="1" applyFill="1" applyBorder="1" applyAlignment="1">
      <alignment vertical="center" wrapText="1"/>
    </xf>
    <xf numFmtId="0" fontId="15" fillId="12" borderId="121" xfId="0" applyFont="1" applyFill="1" applyBorder="1" applyAlignment="1" applyProtection="1">
      <alignment horizontal="left" vertical="top" wrapText="1"/>
      <protection locked="0"/>
    </xf>
    <xf numFmtId="0" fontId="27" fillId="12" borderId="119" xfId="0" applyFont="1" applyFill="1" applyBorder="1" applyAlignment="1">
      <alignment vertical="top"/>
    </xf>
    <xf numFmtId="0" fontId="27" fillId="12" borderId="120" xfId="0" applyFont="1" applyFill="1" applyBorder="1" applyAlignment="1">
      <alignment vertical="top"/>
    </xf>
    <xf numFmtId="0" fontId="27" fillId="12" borderId="78" xfId="0" applyFont="1" applyFill="1" applyBorder="1" applyAlignment="1">
      <alignment horizontal="left" vertical="top" wrapText="1"/>
    </xf>
    <xf numFmtId="0" fontId="7" fillId="0" borderId="63" xfId="0" applyFont="1" applyBorder="1" applyAlignment="1">
      <alignment horizontal="left" vertical="top" wrapText="1"/>
    </xf>
    <xf numFmtId="0" fontId="7" fillId="0" borderId="79" xfId="0" applyFont="1" applyBorder="1" applyAlignment="1">
      <alignment horizontal="left" vertical="top" wrapText="1"/>
    </xf>
    <xf numFmtId="0" fontId="102" fillId="19" borderId="50" xfId="0" applyFont="1" applyFill="1" applyBorder="1" applyAlignment="1">
      <alignment horizontal="center" vertical="center" wrapText="1"/>
    </xf>
    <xf numFmtId="0" fontId="11" fillId="19" borderId="51" xfId="0" applyFont="1" applyFill="1" applyBorder="1" applyAlignment="1">
      <alignment vertical="center"/>
    </xf>
    <xf numFmtId="0" fontId="96" fillId="12" borderId="47" xfId="0" applyFont="1" applyFill="1" applyBorder="1" applyAlignment="1">
      <alignment horizontal="left" vertical="center" wrapText="1"/>
    </xf>
    <xf numFmtId="0" fontId="97" fillId="0" borderId="47" xfId="0" applyFont="1" applyBorder="1" applyAlignment="1"/>
    <xf numFmtId="0" fontId="96" fillId="12" borderId="34" xfId="0" applyFont="1" applyFill="1" applyBorder="1" applyAlignment="1">
      <alignment horizontal="left" vertical="center" wrapText="1"/>
    </xf>
    <xf numFmtId="0" fontId="99" fillId="12" borderId="46" xfId="0" applyFont="1" applyFill="1" applyBorder="1" applyAlignment="1">
      <alignment horizontal="right" vertical="center"/>
    </xf>
    <xf numFmtId="0" fontId="100" fillId="0" borderId="27" xfId="0" applyFont="1" applyBorder="1" applyAlignment="1">
      <alignment horizontal="right" vertical="center"/>
    </xf>
    <xf numFmtId="0" fontId="84" fillId="9" borderId="20" xfId="0" applyFont="1" applyFill="1" applyBorder="1" applyAlignment="1">
      <alignment horizontal="center" vertical="center" wrapText="1"/>
    </xf>
    <xf numFmtId="0" fontId="85" fillId="0" borderId="20" xfId="0" applyFont="1" applyBorder="1" applyAlignment="1">
      <alignment horizontal="center" vertical="center" wrapText="1"/>
    </xf>
    <xf numFmtId="8" fontId="94" fillId="12" borderId="37" xfId="0" applyNumberFormat="1" applyFont="1" applyFill="1" applyBorder="1" applyAlignment="1">
      <alignment vertical="center" wrapText="1"/>
    </xf>
    <xf numFmtId="0" fontId="11" fillId="12" borderId="28" xfId="0" applyFont="1" applyFill="1" applyBorder="1" applyAlignment="1">
      <alignment vertical="center" wrapText="1"/>
    </xf>
    <xf numFmtId="0" fontId="11" fillId="12" borderId="44" xfId="0" applyFont="1" applyFill="1" applyBorder="1" applyAlignment="1">
      <alignment vertical="center" wrapText="1"/>
    </xf>
    <xf numFmtId="0" fontId="100" fillId="0" borderId="49" xfId="0" applyFont="1" applyBorder="1" applyAlignment="1">
      <alignment horizontal="right" vertical="center"/>
    </xf>
    <xf numFmtId="0" fontId="29" fillId="12" borderId="39" xfId="0" applyFont="1" applyFill="1" applyBorder="1" applyAlignment="1">
      <alignment horizontal="right" wrapText="1"/>
    </xf>
    <xf numFmtId="0" fontId="0" fillId="0" borderId="49" xfId="0" applyBorder="1" applyAlignment="1"/>
    <xf numFmtId="0" fontId="101" fillId="12" borderId="50" xfId="0" applyFont="1" applyFill="1" applyBorder="1" applyAlignment="1">
      <alignment horizontal="right" wrapText="1"/>
    </xf>
    <xf numFmtId="0" fontId="0" fillId="0" borderId="51" xfId="0" applyBorder="1" applyAlignment="1"/>
    <xf numFmtId="0" fontId="42" fillId="7" borderId="95" xfId="0" applyFont="1" applyFill="1" applyBorder="1" applyAlignment="1">
      <alignment vertical="center" wrapText="1"/>
    </xf>
    <xf numFmtId="0" fontId="15" fillId="7" borderId="20" xfId="0" applyFont="1" applyFill="1" applyBorder="1" applyAlignment="1">
      <alignment vertical="center" wrapText="1"/>
    </xf>
    <xf numFmtId="0" fontId="72" fillId="7" borderId="20" xfId="0" applyFont="1" applyFill="1" applyBorder="1" applyAlignment="1">
      <alignment horizontal="center" vertical="center" wrapText="1"/>
    </xf>
    <xf numFmtId="0" fontId="73" fillId="7" borderId="96" xfId="0" applyFont="1" applyFill="1" applyBorder="1" applyAlignment="1">
      <alignment horizontal="center" vertical="center" wrapText="1"/>
    </xf>
    <xf numFmtId="0" fontId="72" fillId="10" borderId="13" xfId="0" applyFont="1" applyFill="1" applyBorder="1" applyAlignment="1">
      <alignment horizontal="center" vertical="center" wrapText="1"/>
    </xf>
    <xf numFmtId="0" fontId="73" fillId="10" borderId="5"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0" fillId="0" borderId="5" xfId="0" applyBorder="1" applyAlignment="1">
      <alignment horizontal="center" vertical="center" wrapText="1"/>
    </xf>
    <xf numFmtId="0" fontId="98" fillId="12" borderId="43" xfId="0" applyFont="1" applyFill="1" applyBorder="1" applyAlignment="1">
      <alignment horizontal="left" vertical="top" wrapText="1"/>
    </xf>
    <xf numFmtId="0" fontId="11" fillId="0" borderId="28" xfId="0" applyFont="1" applyBorder="1" applyAlignment="1">
      <alignment horizontal="left" vertical="top" wrapText="1"/>
    </xf>
    <xf numFmtId="0" fontId="11" fillId="0" borderId="28" xfId="0" applyFont="1" applyBorder="1" applyAlignment="1">
      <alignment wrapText="1"/>
    </xf>
    <xf numFmtId="0" fontId="11" fillId="0" borderId="38" xfId="0" applyFont="1" applyBorder="1" applyAlignment="1">
      <alignment wrapText="1"/>
    </xf>
    <xf numFmtId="0" fontId="98" fillId="12" borderId="22" xfId="0" applyFont="1" applyFill="1" applyBorder="1" applyAlignment="1">
      <alignment horizontal="right" vertical="center"/>
    </xf>
    <xf numFmtId="0" fontId="11" fillId="12" borderId="0" xfId="0" applyFont="1" applyFill="1" applyAlignment="1">
      <alignment vertical="center"/>
    </xf>
    <xf numFmtId="0" fontId="11" fillId="12" borderId="23" xfId="0" applyFont="1" applyFill="1" applyBorder="1" applyAlignment="1">
      <alignment vertical="center"/>
    </xf>
    <xf numFmtId="0" fontId="38" fillId="12" borderId="80" xfId="0" applyFont="1" applyFill="1" applyBorder="1" applyAlignment="1">
      <alignment horizontal="left" vertical="top" wrapText="1"/>
    </xf>
    <xf numFmtId="0" fontId="7" fillId="12" borderId="81" xfId="0" applyFont="1" applyFill="1" applyBorder="1" applyAlignment="1">
      <alignment horizontal="left" vertical="top" wrapText="1"/>
    </xf>
    <xf numFmtId="0" fontId="7" fillId="12" borderId="82" xfId="0" applyFont="1" applyFill="1" applyBorder="1" applyAlignment="1">
      <alignment horizontal="left" vertical="top" wrapText="1"/>
    </xf>
    <xf numFmtId="0" fontId="15" fillId="12" borderId="50" xfId="0" applyNumberFormat="1" applyFont="1" applyFill="1" applyBorder="1" applyAlignment="1">
      <alignment horizontal="left" vertical="top" wrapText="1"/>
    </xf>
    <xf numFmtId="0" fontId="7" fillId="0" borderId="27" xfId="0" applyFont="1" applyBorder="1" applyAlignment="1"/>
    <xf numFmtId="0" fontId="24" fillId="8" borderId="1" xfId="0" applyFont="1" applyFill="1" applyBorder="1" applyAlignment="1">
      <alignment horizontal="center" vertical="center"/>
    </xf>
    <xf numFmtId="0" fontId="40" fillId="8" borderId="13" xfId="0" applyFont="1" applyFill="1" applyBorder="1" applyAlignment="1">
      <alignment horizontal="center" vertical="center"/>
    </xf>
    <xf numFmtId="0" fontId="40" fillId="8" borderId="25" xfId="0" applyFont="1" applyFill="1" applyBorder="1" applyAlignment="1">
      <alignment horizontal="center" vertical="center"/>
    </xf>
    <xf numFmtId="0" fontId="11" fillId="12" borderId="66" xfId="0" applyFont="1" applyFill="1" applyBorder="1" applyAlignment="1">
      <alignment horizontal="left" vertical="center" wrapText="1"/>
    </xf>
    <xf numFmtId="0" fontId="11" fillId="0" borderId="66" xfId="0" applyFont="1" applyBorder="1" applyAlignment="1">
      <alignment vertical="center" wrapText="1"/>
    </xf>
    <xf numFmtId="0" fontId="11" fillId="0" borderId="67" xfId="0" applyFont="1" applyBorder="1" applyAlignment="1">
      <alignment vertical="center" wrapText="1"/>
    </xf>
    <xf numFmtId="0" fontId="11" fillId="12" borderId="72" xfId="0" applyFont="1" applyFill="1" applyBorder="1" applyAlignment="1">
      <alignment horizontal="left" vertical="top" wrapText="1"/>
    </xf>
    <xf numFmtId="0" fontId="11" fillId="12" borderId="70" xfId="0" applyFont="1" applyFill="1" applyBorder="1" applyAlignment="1">
      <alignment horizontal="left" vertical="top" wrapText="1"/>
    </xf>
    <xf numFmtId="0" fontId="11" fillId="0" borderId="70" xfId="0" applyFont="1" applyBorder="1" applyAlignment="1">
      <alignment wrapText="1"/>
    </xf>
    <xf numFmtId="0" fontId="11" fillId="0" borderId="71" xfId="0" applyFont="1" applyBorder="1" applyAlignment="1">
      <alignment wrapText="1"/>
    </xf>
    <xf numFmtId="0" fontId="94" fillId="12" borderId="72" xfId="0" applyFont="1" applyFill="1" applyBorder="1" applyAlignment="1">
      <alignment horizontal="left" vertical="top" wrapText="1"/>
    </xf>
    <xf numFmtId="0" fontId="38" fillId="12" borderId="43" xfId="0" applyFont="1" applyFill="1" applyBorder="1" applyAlignment="1">
      <alignment horizontal="left" vertical="top" wrapText="1"/>
    </xf>
    <xf numFmtId="0" fontId="7" fillId="0" borderId="28" xfId="0" applyFont="1" applyBorder="1" applyAlignment="1">
      <alignment horizontal="left" vertical="top" wrapText="1"/>
    </xf>
    <xf numFmtId="0" fontId="7" fillId="0" borderId="28" xfId="0" applyFont="1" applyBorder="1" applyAlignment="1">
      <alignment wrapText="1"/>
    </xf>
    <xf numFmtId="0" fontId="7" fillId="0" borderId="97" xfId="0" applyFont="1" applyBorder="1" applyAlignment="1">
      <alignment wrapText="1"/>
    </xf>
    <xf numFmtId="0" fontId="38" fillId="12" borderId="36" xfId="0" applyFont="1" applyFill="1" applyBorder="1" applyAlignment="1">
      <alignment horizontal="left" vertical="top" wrapText="1"/>
    </xf>
    <xf numFmtId="0" fontId="7" fillId="0" borderId="30" xfId="0" applyFont="1" applyBorder="1" applyAlignment="1">
      <alignment horizontal="left" vertical="top" wrapText="1"/>
    </xf>
    <xf numFmtId="0" fontId="7" fillId="0" borderId="30" xfId="0" applyFont="1" applyBorder="1" applyAlignment="1">
      <alignment wrapText="1"/>
    </xf>
    <xf numFmtId="0" fontId="7" fillId="0" borderId="64" xfId="0" applyFont="1" applyBorder="1" applyAlignment="1">
      <alignment wrapText="1"/>
    </xf>
    <xf numFmtId="0" fontId="15" fillId="0" borderId="13" xfId="0" applyFont="1" applyBorder="1" applyAlignment="1"/>
    <xf numFmtId="0" fontId="0" fillId="0" borderId="13" xfId="0" applyBorder="1" applyAlignment="1"/>
    <xf numFmtId="0" fontId="38" fillId="9" borderId="90" xfId="0" applyFont="1" applyFill="1" applyBorder="1" applyAlignment="1">
      <alignment vertical="center" wrapText="1"/>
    </xf>
    <xf numFmtId="0" fontId="15" fillId="0" borderId="91" xfId="0" applyFont="1" applyBorder="1" applyAlignment="1">
      <alignment vertical="center"/>
    </xf>
    <xf numFmtId="0" fontId="2" fillId="18" borderId="13" xfId="0" applyFont="1" applyFill="1" applyBorder="1" applyAlignment="1">
      <alignment horizontal="center" vertical="center"/>
    </xf>
    <xf numFmtId="0" fontId="0" fillId="18" borderId="5" xfId="0" applyFont="1" applyFill="1" applyBorder="1" applyAlignment="1">
      <alignment horizontal="center" vertical="center"/>
    </xf>
    <xf numFmtId="0" fontId="15" fillId="16" borderId="14" xfId="0" applyNumberFormat="1" applyFont="1" applyFill="1" applyBorder="1" applyAlignment="1">
      <alignment horizontal="left" vertical="top" wrapText="1"/>
    </xf>
    <xf numFmtId="0" fontId="7" fillId="0" borderId="9" xfId="0" applyFont="1" applyBorder="1" applyAlignment="1"/>
    <xf numFmtId="0" fontId="27" fillId="12" borderId="101" xfId="0" applyFont="1" applyFill="1" applyBorder="1" applyAlignment="1">
      <alignment horizontal="left" vertical="top" wrapText="1"/>
    </xf>
    <xf numFmtId="0" fontId="27" fillId="0" borderId="9" xfId="0" applyFont="1" applyBorder="1" applyAlignment="1">
      <alignment horizontal="left" vertical="top" wrapText="1"/>
    </xf>
    <xf numFmtId="0" fontId="27" fillId="0" borderId="9" xfId="0" applyFont="1" applyBorder="1" applyAlignment="1"/>
    <xf numFmtId="0" fontId="27" fillId="0" borderId="100" xfId="0" applyFont="1" applyBorder="1" applyAlignment="1"/>
    <xf numFmtId="0" fontId="95" fillId="12" borderId="14" xfId="0" applyNumberFormat="1" applyFont="1" applyFill="1" applyBorder="1" applyAlignment="1">
      <alignment horizontal="left" vertical="top" wrapText="1"/>
    </xf>
    <xf numFmtId="0" fontId="95" fillId="12" borderId="9" xfId="0" applyNumberFormat="1" applyFont="1" applyFill="1" applyBorder="1" applyAlignment="1">
      <alignment horizontal="left" vertical="top" wrapText="1"/>
    </xf>
    <xf numFmtId="0" fontId="11" fillId="0" borderId="100" xfId="0" applyFont="1" applyBorder="1" applyAlignment="1">
      <alignment wrapText="1"/>
    </xf>
    <xf numFmtId="0" fontId="95" fillId="12" borderId="14" xfId="0" applyNumberFormat="1" applyFont="1" applyFill="1" applyBorder="1" applyAlignment="1">
      <alignment horizontal="left" vertical="top"/>
    </xf>
    <xf numFmtId="0" fontId="95" fillId="12" borderId="2" xfId="0" applyNumberFormat="1" applyFont="1" applyFill="1" applyBorder="1" applyAlignment="1">
      <alignment horizontal="left" vertical="top"/>
    </xf>
    <xf numFmtId="0" fontId="95" fillId="12" borderId="8" xfId="0" applyFont="1" applyFill="1" applyBorder="1" applyAlignment="1">
      <alignment horizontal="left" vertical="center" wrapText="1"/>
    </xf>
    <xf numFmtId="0" fontId="11" fillId="12" borderId="8" xfId="0" applyFont="1" applyFill="1" applyBorder="1" applyAlignment="1">
      <alignment horizontal="left" vertical="center" wrapText="1"/>
    </xf>
    <xf numFmtId="0" fontId="11" fillId="12" borderId="8" xfId="0" applyFont="1" applyFill="1" applyBorder="1" applyAlignment="1">
      <alignment horizontal="left"/>
    </xf>
    <xf numFmtId="10" fontId="94" fillId="12" borderId="8" xfId="0" applyNumberFormat="1" applyFont="1" applyFill="1" applyBorder="1" applyAlignment="1"/>
    <xf numFmtId="0" fontId="11" fillId="12" borderId="8" xfId="0" applyFont="1" applyFill="1" applyBorder="1" applyAlignment="1"/>
    <xf numFmtId="0" fontId="99" fillId="12" borderId="46" xfId="0" applyFont="1" applyFill="1" applyBorder="1" applyAlignment="1">
      <alignment horizontal="left" vertical="center"/>
    </xf>
    <xf numFmtId="0" fontId="11" fillId="0" borderId="27" xfId="0" applyFont="1" applyBorder="1" applyAlignment="1">
      <alignment horizontal="left"/>
    </xf>
    <xf numFmtId="0" fontId="11" fillId="0" borderId="48" xfId="0" applyFont="1" applyBorder="1" applyAlignment="1">
      <alignment horizontal="left"/>
    </xf>
    <xf numFmtId="0" fontId="99" fillId="12" borderId="95" xfId="0" applyFont="1" applyFill="1" applyBorder="1" applyAlignment="1">
      <alignment horizontal="right" vertical="center" wrapText="1"/>
    </xf>
    <xf numFmtId="0" fontId="100" fillId="12" borderId="114" xfId="0" applyFont="1" applyFill="1" applyBorder="1" applyAlignment="1">
      <alignment horizontal="right" vertical="center" wrapText="1"/>
    </xf>
    <xf numFmtId="0" fontId="99" fillId="12" borderId="83" xfId="0" applyFont="1" applyFill="1" applyBorder="1" applyAlignment="1">
      <alignment horizontal="right" wrapText="1"/>
    </xf>
    <xf numFmtId="0" fontId="100" fillId="12" borderId="62" xfId="0" applyFont="1" applyFill="1" applyBorder="1" applyAlignment="1">
      <alignment horizontal="right" wrapText="1"/>
    </xf>
    <xf numFmtId="0" fontId="99" fillId="12" borderId="52" xfId="0" applyFont="1" applyFill="1" applyBorder="1" applyAlignment="1">
      <alignment horizontal="left" vertical="center" wrapText="1"/>
    </xf>
    <xf numFmtId="0" fontId="100" fillId="12" borderId="47" xfId="0" applyFont="1" applyFill="1" applyBorder="1" applyAlignment="1">
      <alignment horizontal="left" vertical="center"/>
    </xf>
    <xf numFmtId="0" fontId="100" fillId="12" borderId="34" xfId="0" applyFont="1" applyFill="1" applyBorder="1" applyAlignment="1">
      <alignment horizontal="left" vertical="center"/>
    </xf>
    <xf numFmtId="0" fontId="100" fillId="12" borderId="39" xfId="0" applyFont="1" applyFill="1" applyBorder="1" applyAlignment="1">
      <alignment horizontal="left" vertical="center"/>
    </xf>
    <xf numFmtId="0" fontId="94" fillId="12" borderId="39" xfId="0" applyFont="1" applyFill="1" applyBorder="1" applyAlignment="1">
      <alignment vertical="center"/>
    </xf>
    <xf numFmtId="0" fontId="94" fillId="12" borderId="0" xfId="0" applyFont="1" applyFill="1" applyBorder="1" applyAlignment="1">
      <alignment vertical="center"/>
    </xf>
    <xf numFmtId="0" fontId="11" fillId="0" borderId="0" xfId="0" applyFont="1" applyAlignment="1">
      <alignment horizontal="right" vertical="center"/>
    </xf>
    <xf numFmtId="0" fontId="11" fillId="0" borderId="49" xfId="0" applyFont="1" applyBorder="1" applyAlignment="1">
      <alignment horizontal="right" vertical="center"/>
    </xf>
    <xf numFmtId="0" fontId="98" fillId="12" borderId="22" xfId="0" applyFont="1" applyFill="1" applyBorder="1" applyAlignment="1">
      <alignment horizontal="left" vertical="top" wrapText="1"/>
    </xf>
    <xf numFmtId="0" fontId="11" fillId="0" borderId="0" xfId="0" applyFont="1" applyBorder="1" applyAlignment="1">
      <alignment wrapText="1"/>
    </xf>
    <xf numFmtId="0" fontId="11" fillId="0" borderId="65" xfId="0" applyFont="1" applyBorder="1" applyAlignment="1">
      <alignment wrapText="1"/>
    </xf>
    <xf numFmtId="0" fontId="95" fillId="5" borderId="74" xfId="0" applyFont="1" applyFill="1" applyBorder="1" applyAlignment="1">
      <alignment horizontal="left" vertical="center" wrapText="1"/>
    </xf>
    <xf numFmtId="0" fontId="95" fillId="5" borderId="9" xfId="0" applyFont="1" applyFill="1" applyBorder="1" applyAlignment="1">
      <alignment horizontal="left" vertical="center" wrapText="1"/>
    </xf>
    <xf numFmtId="0" fontId="95" fillId="5" borderId="75" xfId="0" applyFont="1" applyFill="1" applyBorder="1" applyAlignment="1">
      <alignment horizontal="left" vertical="center" wrapText="1"/>
    </xf>
    <xf numFmtId="0" fontId="99" fillId="12" borderId="33" xfId="0" applyFont="1" applyFill="1" applyBorder="1" applyAlignment="1">
      <alignment horizontal="right" vertical="center" wrapText="1"/>
    </xf>
    <xf numFmtId="0" fontId="100" fillId="12" borderId="42" xfId="0" applyFont="1" applyFill="1" applyBorder="1" applyAlignment="1">
      <alignment horizontal="right" vertical="center" wrapText="1"/>
    </xf>
    <xf numFmtId="0" fontId="100" fillId="0" borderId="42" xfId="0" applyFont="1" applyBorder="1" applyAlignment="1">
      <alignment vertical="center"/>
    </xf>
    <xf numFmtId="0" fontId="100" fillId="12" borderId="62" xfId="0" applyFont="1" applyFill="1" applyBorder="1" applyAlignment="1">
      <alignment horizontal="right" vertical="center"/>
    </xf>
    <xf numFmtId="0" fontId="96" fillId="12" borderId="41" xfId="0" applyNumberFormat="1" applyFont="1" applyFill="1" applyBorder="1" applyAlignment="1" applyProtection="1">
      <alignment horizontal="center" vertical="center" wrapText="1"/>
      <protection locked="0"/>
    </xf>
    <xf numFmtId="0" fontId="11" fillId="0" borderId="30" xfId="0" applyNumberFormat="1" applyFont="1" applyBorder="1" applyAlignment="1">
      <alignment vertical="center" wrapText="1"/>
    </xf>
    <xf numFmtId="0" fontId="11" fillId="0" borderId="31" xfId="0" applyNumberFormat="1" applyFont="1" applyBorder="1" applyAlignment="1">
      <alignment vertical="center" wrapText="1"/>
    </xf>
    <xf numFmtId="0" fontId="41" fillId="0" borderId="0" xfId="0" applyFont="1" applyAlignment="1">
      <alignment horizontal="center" vertical="center" wrapText="1"/>
    </xf>
    <xf numFmtId="0" fontId="0" fillId="0" borderId="0" xfId="0" applyAlignment="1">
      <alignment vertical="center"/>
    </xf>
    <xf numFmtId="0" fontId="23" fillId="8" borderId="13" xfId="0" applyFont="1" applyFill="1" applyBorder="1" applyAlignment="1">
      <alignment horizontal="center" vertical="center"/>
    </xf>
    <xf numFmtId="0" fontId="23" fillId="8" borderId="25" xfId="0" applyFont="1" applyFill="1" applyBorder="1" applyAlignment="1">
      <alignment horizontal="center" vertical="center"/>
    </xf>
    <xf numFmtId="0" fontId="42" fillId="10" borderId="4" xfId="0" applyFont="1" applyFill="1" applyBorder="1" applyAlignment="1">
      <alignment vertical="center"/>
    </xf>
    <xf numFmtId="0" fontId="0" fillId="10" borderId="4" xfId="0" applyFill="1" applyBorder="1" applyAlignment="1">
      <alignment vertical="center"/>
    </xf>
    <xf numFmtId="0" fontId="15" fillId="12" borderId="22"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wrapText="1"/>
    </xf>
    <xf numFmtId="0" fontId="7" fillId="0" borderId="23" xfId="0" applyFont="1" applyBorder="1" applyAlignment="1">
      <alignment wrapText="1"/>
    </xf>
    <xf numFmtId="0" fontId="45" fillId="0" borderId="89" xfId="0" applyFont="1" applyBorder="1" applyAlignment="1">
      <alignment horizontal="center" vertical="center" wrapText="1"/>
    </xf>
    <xf numFmtId="0" fontId="0" fillId="0" borderId="92" xfId="0" applyBorder="1" applyAlignment="1">
      <alignment horizontal="center" vertical="center"/>
    </xf>
    <xf numFmtId="0" fontId="34" fillId="8" borderId="1" xfId="0" applyFont="1" applyFill="1" applyBorder="1" applyAlignment="1">
      <alignment horizontal="center" vertical="center" wrapText="1"/>
    </xf>
    <xf numFmtId="0" fontId="80" fillId="0" borderId="5" xfId="0" applyFont="1" applyBorder="1" applyAlignment="1">
      <alignment horizontal="center" vertical="center"/>
    </xf>
    <xf numFmtId="0" fontId="42" fillId="10" borderId="4" xfId="0" applyFont="1" applyFill="1" applyBorder="1" applyAlignment="1">
      <alignment vertical="center" wrapText="1"/>
    </xf>
    <xf numFmtId="0" fontId="15" fillId="10" borderId="4" xfId="0" applyFont="1" applyFill="1" applyBorder="1" applyAlignment="1">
      <alignment vertical="center" wrapText="1"/>
    </xf>
    <xf numFmtId="0" fontId="94" fillId="12" borderId="41" xfId="0" applyFont="1" applyFill="1" applyBorder="1" applyAlignment="1">
      <alignment vertical="center" wrapText="1"/>
    </xf>
    <xf numFmtId="0" fontId="11" fillId="12" borderId="30" xfId="0" applyFont="1" applyFill="1" applyBorder="1" applyAlignment="1">
      <alignment vertical="center" wrapText="1"/>
    </xf>
    <xf numFmtId="0" fontId="11" fillId="12" borderId="61" xfId="0" applyFont="1" applyFill="1" applyBorder="1" applyAlignment="1">
      <alignment vertical="center" wrapText="1"/>
    </xf>
    <xf numFmtId="0" fontId="94" fillId="12" borderId="34" xfId="0" applyFont="1" applyFill="1" applyBorder="1" applyAlignment="1">
      <alignment vertical="center" wrapText="1"/>
    </xf>
    <xf numFmtId="0" fontId="11" fillId="12" borderId="34" xfId="0" applyFont="1" applyFill="1" applyBorder="1" applyAlignment="1">
      <alignment vertical="center" wrapText="1"/>
    </xf>
    <xf numFmtId="0" fontId="11" fillId="12" borderId="35" xfId="0" applyFont="1" applyFill="1" applyBorder="1" applyAlignment="1">
      <alignment vertical="center" wrapText="1"/>
    </xf>
    <xf numFmtId="0" fontId="99" fillId="12" borderId="76" xfId="0" applyFont="1" applyFill="1" applyBorder="1" applyAlignment="1">
      <alignment horizontal="right" vertical="center"/>
    </xf>
    <xf numFmtId="0" fontId="11" fillId="0" borderId="107" xfId="0" applyFont="1" applyBorder="1" applyAlignment="1">
      <alignment horizontal="right"/>
    </xf>
    <xf numFmtId="0" fontId="11" fillId="0" borderId="111" xfId="0" applyFont="1" applyBorder="1" applyAlignment="1">
      <alignment horizontal="right"/>
    </xf>
    <xf numFmtId="14" fontId="94" fillId="12" borderId="110" xfId="0" applyNumberFormat="1" applyFont="1" applyFill="1" applyBorder="1" applyAlignment="1">
      <alignment horizontal="left" vertical="center" wrapText="1"/>
    </xf>
    <xf numFmtId="0" fontId="11" fillId="0" borderId="107" xfId="0" applyFont="1" applyBorder="1" applyAlignment="1"/>
    <xf numFmtId="0" fontId="11" fillId="0" borderId="108" xfId="0" applyFont="1" applyBorder="1" applyAlignment="1"/>
    <xf numFmtId="0" fontId="104" fillId="19" borderId="14" xfId="0" applyFont="1" applyFill="1" applyBorder="1" applyAlignment="1">
      <alignment horizontal="center" vertical="center" wrapText="1"/>
    </xf>
    <xf numFmtId="0" fontId="104" fillId="19" borderId="9" xfId="0" applyFont="1" applyFill="1" applyBorder="1" applyAlignment="1">
      <alignment horizontal="center" vertical="center" wrapText="1"/>
    </xf>
    <xf numFmtId="0" fontId="11" fillId="19" borderId="100" xfId="0" applyFont="1" applyFill="1" applyBorder="1" applyAlignment="1">
      <alignment wrapText="1"/>
    </xf>
    <xf numFmtId="0" fontId="29" fillId="0" borderId="0" xfId="0" applyFont="1" applyAlignment="1">
      <alignment horizontal="center" wrapText="1"/>
    </xf>
    <xf numFmtId="0" fontId="39" fillId="0" borderId="0" xfId="0" applyFont="1" applyAlignment="1">
      <alignment horizontal="center"/>
    </xf>
    <xf numFmtId="0" fontId="29" fillId="0" borderId="0" xfId="0" applyFont="1" applyAlignment="1">
      <alignment horizontal="center"/>
    </xf>
    <xf numFmtId="0" fontId="15" fillId="0" borderId="85" xfId="0" applyFont="1" applyBorder="1" applyAlignment="1">
      <alignment vertical="center"/>
    </xf>
    <xf numFmtId="0" fontId="15" fillId="0" borderId="99" xfId="0" applyFont="1" applyBorder="1" applyAlignment="1">
      <alignment vertical="center"/>
    </xf>
    <xf numFmtId="0" fontId="14" fillId="7" borderId="14" xfId="0" applyFont="1" applyFill="1" applyBorder="1" applyAlignment="1" applyProtection="1">
      <alignment horizontal="left" vertical="center" wrapText="1"/>
      <protection locked="0"/>
    </xf>
    <xf numFmtId="0" fontId="14" fillId="7" borderId="9" xfId="0" applyFont="1" applyFill="1" applyBorder="1" applyAlignment="1" applyProtection="1">
      <alignment horizontal="left" vertical="center" wrapText="1"/>
      <protection locked="0"/>
    </xf>
    <xf numFmtId="0" fontId="7" fillId="0" borderId="2" xfId="0" applyFont="1" applyBorder="1" applyAlignment="1"/>
    <xf numFmtId="0" fontId="99" fillId="12" borderId="49" xfId="0" applyFont="1" applyFill="1" applyBorder="1" applyAlignment="1">
      <alignment horizontal="right" vertical="center" wrapText="1"/>
    </xf>
    <xf numFmtId="0" fontId="100" fillId="12" borderId="62" xfId="0" applyFont="1" applyFill="1" applyBorder="1" applyAlignment="1">
      <alignment horizontal="right" vertical="center" wrapText="1"/>
    </xf>
    <xf numFmtId="0" fontId="2" fillId="0" borderId="0" xfId="0" applyFont="1" applyBorder="1" applyAlignment="1">
      <alignment horizontal="left"/>
    </xf>
    <xf numFmtId="0" fontId="46" fillId="0" borderId="0" xfId="0" applyFont="1" applyAlignment="1">
      <alignment horizontal="left"/>
    </xf>
    <xf numFmtId="0" fontId="14" fillId="7" borderId="15" xfId="0" applyFont="1" applyFill="1" applyBorder="1" applyAlignment="1" applyProtection="1">
      <alignment horizontal="left" vertical="center" wrapText="1"/>
      <protection locked="0"/>
    </xf>
    <xf numFmtId="0" fontId="14" fillId="7" borderId="3" xfId="0" applyFont="1" applyFill="1" applyBorder="1" applyAlignment="1" applyProtection="1">
      <alignment horizontal="left" vertical="center" wrapText="1"/>
      <protection locked="0"/>
    </xf>
    <xf numFmtId="8" fontId="14" fillId="7" borderId="14" xfId="0" applyNumberFormat="1" applyFont="1" applyFill="1" applyBorder="1" applyAlignment="1" applyProtection="1">
      <alignment horizontal="left" vertical="center" wrapText="1"/>
      <protection locked="0"/>
    </xf>
    <xf numFmtId="0" fontId="14" fillId="7" borderId="2" xfId="0" applyFont="1" applyFill="1" applyBorder="1" applyAlignment="1" applyProtection="1">
      <alignment horizontal="left" vertical="center" wrapText="1"/>
      <protection locked="0"/>
    </xf>
    <xf numFmtId="165" fontId="14" fillId="7" borderId="14" xfId="0" applyNumberFormat="1" applyFont="1" applyFill="1" applyBorder="1" applyAlignment="1" applyProtection="1">
      <alignment horizontal="left" vertical="center" wrapText="1"/>
      <protection locked="0"/>
    </xf>
    <xf numFmtId="165" fontId="14" fillId="7" borderId="2" xfId="0" applyNumberFormat="1" applyFont="1" applyFill="1" applyBorder="1" applyAlignment="1" applyProtection="1">
      <alignment horizontal="left" vertical="center" wrapText="1"/>
      <protection locked="0"/>
    </xf>
    <xf numFmtId="0" fontId="44" fillId="5" borderId="0" xfId="0" applyFont="1" applyFill="1" applyAlignment="1">
      <alignment horizontal="left" vertical="center" wrapText="1"/>
    </xf>
    <xf numFmtId="0" fontId="0" fillId="0" borderId="5" xfId="0" applyBorder="1" applyAlignment="1">
      <alignment horizontal="center" vertical="center"/>
    </xf>
    <xf numFmtId="0" fontId="29" fillId="0" borderId="13" xfId="0" applyFont="1" applyBorder="1" applyAlignment="1">
      <alignment horizontal="center" vertical="center" wrapText="1"/>
    </xf>
    <xf numFmtId="0" fontId="0" fillId="0" borderId="13" xfId="0" applyBorder="1" applyAlignment="1">
      <alignment horizontal="center" vertical="center"/>
    </xf>
    <xf numFmtId="0" fontId="45" fillId="0" borderId="87" xfId="0" applyFont="1" applyBorder="1" applyAlignment="1">
      <alignment horizontal="center" vertical="center" wrapText="1"/>
    </xf>
    <xf numFmtId="0" fontId="0" fillId="0" borderId="93" xfId="0" applyBorder="1" applyAlignment="1">
      <alignment horizontal="center" vertical="center"/>
    </xf>
    <xf numFmtId="0" fontId="44" fillId="5" borderId="0" xfId="0" applyFont="1" applyFill="1" applyAlignment="1">
      <alignment vertical="center"/>
    </xf>
    <xf numFmtId="0" fontId="0" fillId="0" borderId="24" xfId="0" applyBorder="1" applyAlignment="1">
      <alignment vertical="center"/>
    </xf>
    <xf numFmtId="0" fontId="7" fillId="7" borderId="14" xfId="0" applyFont="1" applyFill="1" applyBorder="1" applyAlignment="1">
      <alignment horizontal="left"/>
    </xf>
    <xf numFmtId="0" fontId="100" fillId="0" borderId="0" xfId="0" applyFont="1" applyAlignment="1">
      <alignment horizontal="right" vertical="center"/>
    </xf>
    <xf numFmtId="0" fontId="99" fillId="12" borderId="0" xfId="0" applyFont="1" applyFill="1" applyBorder="1" applyAlignment="1">
      <alignment horizontal="right" vertical="center" wrapText="1"/>
    </xf>
    <xf numFmtId="0" fontId="100" fillId="0" borderId="0" xfId="0" applyFont="1" applyAlignment="1">
      <alignment horizontal="right" vertical="center" wrapText="1"/>
    </xf>
    <xf numFmtId="0" fontId="100" fillId="0" borderId="49" xfId="0" applyFont="1" applyBorder="1" applyAlignment="1">
      <alignment horizontal="right" vertical="center" wrapText="1"/>
    </xf>
    <xf numFmtId="0" fontId="99" fillId="12" borderId="0" xfId="0" applyFont="1" applyFill="1" applyBorder="1" applyAlignment="1">
      <alignment horizontal="right" vertical="center"/>
    </xf>
    <xf numFmtId="0" fontId="95" fillId="12" borderId="41" xfId="0" applyFont="1" applyFill="1" applyBorder="1" applyAlignment="1">
      <alignment horizontal="left" vertical="center"/>
    </xf>
    <xf numFmtId="0" fontId="95" fillId="0" borderId="30" xfId="0" applyFont="1" applyBorder="1" applyAlignment="1">
      <alignment horizontal="left" vertical="center"/>
    </xf>
    <xf numFmtId="0" fontId="95" fillId="0" borderId="31" xfId="0" applyFont="1" applyBorder="1" applyAlignment="1">
      <alignment horizontal="left" vertical="center"/>
    </xf>
    <xf numFmtId="0" fontId="99" fillId="12" borderId="43" xfId="0" applyFont="1" applyFill="1" applyBorder="1" applyAlignment="1">
      <alignment horizontal="right" vertical="center"/>
    </xf>
    <xf numFmtId="0" fontId="100" fillId="0" borderId="28" xfId="0" applyFont="1" applyBorder="1" applyAlignment="1">
      <alignment horizontal="right" vertical="center"/>
    </xf>
    <xf numFmtId="0" fontId="101" fillId="12" borderId="33" xfId="0" applyFont="1" applyFill="1" applyBorder="1" applyAlignment="1">
      <alignment horizontal="right" vertical="center"/>
    </xf>
    <xf numFmtId="0" fontId="105" fillId="0" borderId="34" xfId="0" applyFont="1" applyBorder="1" applyAlignment="1">
      <alignment horizontal="right" vertical="center"/>
    </xf>
    <xf numFmtId="0" fontId="105" fillId="0" borderId="47" xfId="0" applyFont="1" applyBorder="1" applyAlignment="1">
      <alignment horizontal="right" vertical="center"/>
    </xf>
    <xf numFmtId="0" fontId="100" fillId="12" borderId="34" xfId="0" applyFont="1" applyFill="1" applyBorder="1" applyAlignment="1">
      <alignment horizontal="right" vertical="center" wrapText="1"/>
    </xf>
    <xf numFmtId="0" fontId="100" fillId="0" borderId="34" xfId="0" applyFont="1" applyBorder="1" applyAlignment="1">
      <alignment vertical="center"/>
    </xf>
    <xf numFmtId="165" fontId="94" fillId="12" borderId="39" xfId="0" applyNumberFormat="1" applyFont="1" applyFill="1" applyBorder="1" applyAlignment="1">
      <alignment horizontal="left" vertical="center" wrapText="1"/>
    </xf>
    <xf numFmtId="0" fontId="11" fillId="0" borderId="0" xfId="0" applyFont="1" applyBorder="1" applyAlignment="1">
      <alignment horizontal="left" wrapText="1"/>
    </xf>
    <xf numFmtId="0" fontId="94" fillId="12" borderId="41" xfId="0" applyNumberFormat="1" applyFont="1" applyFill="1" applyBorder="1" applyAlignment="1">
      <alignment horizontal="left" vertical="center" wrapText="1"/>
    </xf>
    <xf numFmtId="0" fontId="11" fillId="0" borderId="30" xfId="0" applyNumberFormat="1" applyFont="1" applyBorder="1" applyAlignment="1">
      <alignment horizontal="left" wrapText="1"/>
    </xf>
    <xf numFmtId="0" fontId="11" fillId="0" borderId="30" xfId="0" applyFont="1" applyBorder="1" applyAlignment="1">
      <alignment wrapText="1"/>
    </xf>
    <xf numFmtId="0" fontId="11" fillId="0" borderId="64" xfId="0" applyFont="1" applyBorder="1" applyAlignment="1">
      <alignment wrapText="1"/>
    </xf>
    <xf numFmtId="0" fontId="99" fillId="12" borderId="22" xfId="0" applyFont="1" applyFill="1" applyBorder="1" applyAlignment="1"/>
    <xf numFmtId="0" fontId="100" fillId="0" borderId="0" xfId="0" applyFont="1" applyBorder="1" applyAlignment="1"/>
    <xf numFmtId="0" fontId="100" fillId="0" borderId="65" xfId="0" applyFont="1" applyBorder="1" applyAlignment="1"/>
    <xf numFmtId="0" fontId="38" fillId="9" borderId="85" xfId="0" applyFont="1" applyFill="1" applyBorder="1" applyAlignment="1">
      <alignment vertical="center" wrapText="1"/>
    </xf>
    <xf numFmtId="0" fontId="38" fillId="9" borderId="40" xfId="0" applyFont="1" applyFill="1" applyBorder="1" applyAlignment="1">
      <alignment vertical="center" wrapText="1"/>
    </xf>
    <xf numFmtId="0" fontId="15" fillId="0" borderId="32" xfId="0" applyFont="1" applyBorder="1" applyAlignment="1">
      <alignment vertical="center" wrapText="1"/>
    </xf>
    <xf numFmtId="1" fontId="94" fillId="12" borderId="37" xfId="0" applyNumberFormat="1" applyFont="1" applyFill="1" applyBorder="1" applyAlignment="1">
      <alignment horizontal="center" vertical="center" wrapText="1"/>
    </xf>
    <xf numFmtId="0" fontId="11" fillId="12" borderId="44" xfId="0" applyFont="1" applyFill="1" applyBorder="1" applyAlignment="1">
      <alignment horizontal="center" vertical="center" wrapText="1"/>
    </xf>
    <xf numFmtId="0" fontId="99" fillId="12" borderId="22" xfId="0" applyFont="1" applyFill="1" applyBorder="1" applyAlignment="1">
      <alignment vertical="center" wrapText="1"/>
    </xf>
    <xf numFmtId="0" fontId="100" fillId="0" borderId="0" xfId="0" applyFont="1" applyBorder="1" applyAlignment="1">
      <alignment vertical="center" wrapText="1"/>
    </xf>
    <xf numFmtId="0" fontId="15" fillId="0" borderId="1" xfId="0" applyFont="1" applyBorder="1" applyAlignment="1">
      <alignment wrapText="1"/>
    </xf>
    <xf numFmtId="0" fontId="15" fillId="0" borderId="13" xfId="0" applyFont="1" applyBorder="1" applyAlignment="1">
      <alignment wrapText="1"/>
    </xf>
    <xf numFmtId="0" fontId="0" fillId="0" borderId="13" xfId="0" applyBorder="1" applyAlignment="1">
      <alignment wrapText="1"/>
    </xf>
    <xf numFmtId="0" fontId="0" fillId="0" borderId="5" xfId="0" applyBorder="1" applyAlignment="1">
      <alignment wrapText="1"/>
    </xf>
    <xf numFmtId="0" fontId="48" fillId="11" borderId="1" xfId="0" applyFont="1" applyFill="1" applyBorder="1" applyAlignment="1">
      <alignment horizontal="right" vertical="center" wrapText="1"/>
    </xf>
    <xf numFmtId="0" fontId="0" fillId="0" borderId="13" xfId="0" applyBorder="1" applyAlignment="1">
      <alignment horizontal="right" vertical="center" wrapText="1"/>
    </xf>
    <xf numFmtId="0" fontId="38" fillId="0" borderId="13" xfId="0" applyFont="1" applyBorder="1" applyAlignment="1">
      <alignment horizontal="center" vertical="center"/>
    </xf>
    <xf numFmtId="0" fontId="76" fillId="11" borderId="1" xfId="0" applyFont="1" applyFill="1" applyBorder="1" applyAlignment="1">
      <alignment horizontal="right" vertical="center"/>
    </xf>
    <xf numFmtId="0" fontId="77" fillId="11" borderId="13" xfId="0" applyFont="1" applyFill="1" applyBorder="1" applyAlignment="1">
      <alignment horizontal="right" vertical="center"/>
    </xf>
    <xf numFmtId="0" fontId="41" fillId="0" borderId="10" xfId="0" applyFont="1" applyBorder="1" applyAlignment="1">
      <alignment horizontal="center"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43" fillId="11" borderId="13" xfId="0" applyFont="1" applyFill="1" applyBorder="1" applyAlignment="1">
      <alignment horizontal="center" vertical="center" wrapText="1"/>
    </xf>
    <xf numFmtId="0" fontId="99" fillId="12" borderId="36" xfId="0" applyFont="1" applyFill="1" applyBorder="1" applyAlignment="1">
      <alignment horizontal="right" vertical="center"/>
    </xf>
    <xf numFmtId="0" fontId="105" fillId="0" borderId="30" xfId="0" applyFont="1" applyBorder="1" applyAlignment="1">
      <alignment horizontal="right" vertical="center"/>
    </xf>
    <xf numFmtId="0" fontId="105" fillId="0" borderId="31" xfId="0" applyFont="1" applyBorder="1" applyAlignment="1">
      <alignment horizontal="right" vertical="center"/>
    </xf>
    <xf numFmtId="0" fontId="71" fillId="0" borderId="34" xfId="0" applyFont="1" applyBorder="1" applyAlignment="1">
      <alignment horizontal="center" vertical="center" wrapText="1"/>
    </xf>
    <xf numFmtId="0" fontId="43" fillId="11" borderId="13" xfId="0" applyFont="1" applyFill="1" applyBorder="1" applyAlignment="1">
      <alignment horizontal="center" vertical="center"/>
    </xf>
    <xf numFmtId="0" fontId="70" fillId="9" borderId="68" xfId="0" applyFont="1" applyFill="1" applyBorder="1" applyAlignment="1">
      <alignment horizontal="center" vertical="center" wrapText="1"/>
    </xf>
    <xf numFmtId="0" fontId="71" fillId="0" borderId="69" xfId="0" applyFont="1" applyBorder="1" applyAlignment="1">
      <alignment horizontal="center" vertical="center" wrapText="1"/>
    </xf>
    <xf numFmtId="0" fontId="38" fillId="9" borderId="98" xfId="0" applyFont="1" applyFill="1" applyBorder="1" applyAlignment="1">
      <alignment vertical="center" wrapText="1"/>
    </xf>
    <xf numFmtId="0" fontId="15" fillId="0" borderId="99" xfId="0" applyFont="1" applyBorder="1" applyAlignment="1">
      <alignment vertical="center" wrapText="1"/>
    </xf>
    <xf numFmtId="0" fontId="110" fillId="19" borderId="74" xfId="0" applyFont="1" applyFill="1" applyBorder="1" applyAlignment="1">
      <alignment vertical="center"/>
    </xf>
    <xf numFmtId="0" fontId="11" fillId="19" borderId="75" xfId="0" applyFont="1" applyFill="1" applyBorder="1" applyAlignment="1"/>
    <xf numFmtId="0" fontId="110" fillId="19" borderId="76" xfId="0" applyFont="1" applyFill="1" applyBorder="1" applyAlignment="1">
      <alignment vertical="center"/>
    </xf>
    <xf numFmtId="0" fontId="11" fillId="19" borderId="77" xfId="0" applyFont="1" applyFill="1" applyBorder="1" applyAlignment="1"/>
    <xf numFmtId="0" fontId="98" fillId="12" borderId="22" xfId="0" applyFont="1" applyFill="1" applyBorder="1" applyAlignment="1">
      <alignment vertical="center" wrapText="1"/>
    </xf>
    <xf numFmtId="0" fontId="11" fillId="0" borderId="24" xfId="0" applyFont="1" applyBorder="1" applyAlignment="1"/>
    <xf numFmtId="0" fontId="15" fillId="12" borderId="41" xfId="0" applyFont="1" applyFill="1" applyBorder="1" applyAlignment="1">
      <alignment horizontal="left" vertical="top" wrapText="1"/>
    </xf>
    <xf numFmtId="0" fontId="7" fillId="0" borderId="61" xfId="0" applyFont="1" applyBorder="1" applyAlignment="1">
      <alignment wrapText="1"/>
    </xf>
    <xf numFmtId="0" fontId="15" fillId="12" borderId="37" xfId="0" applyFont="1" applyFill="1" applyBorder="1" applyAlignment="1">
      <alignment horizontal="left" vertical="top" wrapText="1"/>
    </xf>
    <xf numFmtId="0" fontId="7" fillId="0" borderId="38" xfId="0" applyFont="1" applyBorder="1" applyAlignment="1">
      <alignment wrapText="1"/>
    </xf>
    <xf numFmtId="8" fontId="94" fillId="12" borderId="41" xfId="0" applyNumberFormat="1" applyFont="1" applyFill="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1" fontId="94" fillId="12" borderId="41" xfId="0" applyNumberFormat="1"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00" fillId="0" borderId="44" xfId="0" applyFont="1" applyBorder="1" applyAlignment="1">
      <alignment horizontal="right" vertical="center"/>
    </xf>
    <xf numFmtId="0" fontId="100" fillId="12" borderId="49" xfId="0" applyFont="1" applyFill="1" applyBorder="1" applyAlignment="1">
      <alignment horizontal="right" vertical="center"/>
    </xf>
    <xf numFmtId="0" fontId="94" fillId="12" borderId="41" xfId="0" applyFont="1" applyFill="1" applyBorder="1" applyAlignment="1">
      <alignment horizontal="left" vertical="center" wrapText="1"/>
    </xf>
    <xf numFmtId="0" fontId="94" fillId="12" borderId="30" xfId="0" applyFont="1" applyFill="1" applyBorder="1" applyAlignment="1">
      <alignment horizontal="left" vertical="center" wrapText="1"/>
    </xf>
    <xf numFmtId="0" fontId="107" fillId="19" borderId="41" xfId="0" applyFont="1" applyFill="1" applyBorder="1" applyAlignment="1">
      <alignment horizontal="center" vertical="center" wrapText="1"/>
    </xf>
    <xf numFmtId="0" fontId="108" fillId="19" borderId="31" xfId="0" applyFont="1" applyFill="1" applyBorder="1" applyAlignment="1">
      <alignment vertical="center"/>
    </xf>
    <xf numFmtId="0" fontId="95" fillId="12" borderId="41" xfId="0" applyFont="1" applyFill="1" applyBorder="1" applyAlignment="1">
      <alignment horizontal="center" vertical="center"/>
    </xf>
    <xf numFmtId="0" fontId="11" fillId="0" borderId="31" xfId="0" applyFont="1" applyBorder="1" applyAlignment="1">
      <alignment vertical="center"/>
    </xf>
    <xf numFmtId="0" fontId="101" fillId="12" borderId="80" xfId="0" applyFont="1" applyFill="1" applyBorder="1" applyAlignment="1">
      <alignment horizontal="right" vertical="center"/>
    </xf>
    <xf numFmtId="0" fontId="100" fillId="0" borderId="81" xfId="0" applyFont="1" applyBorder="1" applyAlignment="1">
      <alignment vertical="center"/>
    </xf>
    <xf numFmtId="0" fontId="11" fillId="0" borderId="105" xfId="0" applyFont="1" applyBorder="1" applyAlignment="1">
      <alignment vertical="center"/>
    </xf>
    <xf numFmtId="0" fontId="104" fillId="19" borderId="33" xfId="0" applyFont="1" applyFill="1" applyBorder="1" applyAlignment="1">
      <alignment horizontal="center" vertical="center"/>
    </xf>
    <xf numFmtId="0" fontId="104" fillId="19" borderId="34" xfId="0" applyFont="1" applyFill="1" applyBorder="1" applyAlignment="1">
      <alignment horizontal="center" vertical="center"/>
    </xf>
    <xf numFmtId="0" fontId="15" fillId="12" borderId="117" xfId="0" applyFont="1" applyFill="1" applyBorder="1" applyAlignment="1" applyProtection="1">
      <alignment vertical="top" wrapText="1"/>
      <protection locked="0"/>
    </xf>
    <xf numFmtId="0" fontId="15" fillId="12" borderId="10" xfId="0" applyFont="1" applyFill="1" applyBorder="1" applyAlignment="1">
      <alignment vertical="top" wrapText="1"/>
    </xf>
    <xf numFmtId="0" fontId="7" fillId="12" borderId="118" xfId="0" applyFont="1" applyFill="1" applyBorder="1" applyAlignment="1">
      <alignment wrapText="1"/>
    </xf>
    <xf numFmtId="0" fontId="104" fillId="19" borderId="14" xfId="0" applyFont="1" applyFill="1" applyBorder="1" applyAlignment="1">
      <alignment horizontal="center" vertical="center"/>
    </xf>
    <xf numFmtId="0" fontId="97" fillId="19" borderId="2" xfId="0" applyFont="1" applyFill="1" applyBorder="1" applyAlignment="1">
      <alignment horizontal="center" vertical="center"/>
    </xf>
    <xf numFmtId="0" fontId="104" fillId="19" borderId="8" xfId="0" applyFont="1" applyFill="1" applyBorder="1" applyAlignment="1">
      <alignment horizontal="center" vertical="center" wrapText="1"/>
    </xf>
    <xf numFmtId="0" fontId="11" fillId="19" borderId="8" xfId="0" applyFont="1" applyFill="1" applyBorder="1" applyAlignment="1">
      <alignment wrapText="1"/>
    </xf>
    <xf numFmtId="0" fontId="11" fillId="19" borderId="8" xfId="0" applyFont="1" applyFill="1" applyBorder="1" applyAlignment="1"/>
    <xf numFmtId="0" fontId="47" fillId="12" borderId="14" xfId="0" applyFont="1" applyFill="1" applyBorder="1" applyAlignment="1">
      <alignment horizontal="left"/>
    </xf>
    <xf numFmtId="0" fontId="0" fillId="0" borderId="9" xfId="0" applyBorder="1" applyAlignment="1"/>
    <xf numFmtId="0" fontId="0" fillId="0" borderId="2" xfId="0" applyBorder="1" applyAlignment="1"/>
    <xf numFmtId="0" fontId="47" fillId="12" borderId="14" xfId="0" applyFont="1" applyFill="1" applyBorder="1" applyAlignment="1">
      <alignment horizontal="left" vertical="top" wrapText="1"/>
    </xf>
    <xf numFmtId="0" fontId="0" fillId="0" borderId="9" xfId="0" applyBorder="1" applyAlignment="1">
      <alignment vertical="top" wrapText="1"/>
    </xf>
    <xf numFmtId="0" fontId="0" fillId="0" borderId="2" xfId="0" applyBorder="1" applyAlignment="1">
      <alignment vertical="top" wrapText="1"/>
    </xf>
    <xf numFmtId="0" fontId="17" fillId="14" borderId="26" xfId="0" applyFont="1" applyFill="1" applyBorder="1" applyAlignment="1">
      <alignment horizontal="center" wrapText="1"/>
    </xf>
    <xf numFmtId="165" fontId="0" fillId="0" borderId="14" xfId="0" applyNumberFormat="1" applyBorder="1" applyAlignment="1"/>
    <xf numFmtId="165" fontId="46" fillId="0" borderId="14" xfId="0" applyNumberFormat="1" applyFont="1" applyBorder="1" applyAlignment="1"/>
    <xf numFmtId="0" fontId="27" fillId="0" borderId="14" xfId="0" applyFont="1" applyBorder="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xf>
    <xf numFmtId="0" fontId="38" fillId="13" borderId="14" xfId="0" applyFont="1" applyFill="1" applyBorder="1" applyAlignment="1">
      <alignment horizontal="left" vertical="top" wrapText="1"/>
    </xf>
    <xf numFmtId="0" fontId="0" fillId="13" borderId="9" xfId="0" applyFill="1" applyBorder="1" applyAlignment="1">
      <alignment horizontal="left" vertical="top" wrapText="1"/>
    </xf>
    <xf numFmtId="0" fontId="0" fillId="13" borderId="2" xfId="0" applyFill="1" applyBorder="1" applyAlignment="1">
      <alignment horizontal="left" vertical="top" wrapText="1"/>
    </xf>
    <xf numFmtId="0" fontId="38" fillId="5" borderId="14" xfId="0" applyFont="1"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38" fillId="5" borderId="15" xfId="0" applyFont="1" applyFill="1" applyBorder="1" applyAlignment="1">
      <alignment vertical="top" wrapText="1"/>
    </xf>
    <xf numFmtId="0" fontId="0" fillId="5" borderId="20" xfId="0" applyFill="1" applyBorder="1" applyAlignment="1">
      <alignment vertical="top" wrapText="1"/>
    </xf>
    <xf numFmtId="0" fontId="0" fillId="5" borderId="3" xfId="0" applyFill="1" applyBorder="1" applyAlignment="1">
      <alignment vertical="top" wrapText="1"/>
    </xf>
    <xf numFmtId="0" fontId="0" fillId="16" borderId="14" xfId="0" applyFill="1" applyBorder="1" applyAlignment="1">
      <alignment horizontal="left"/>
    </xf>
    <xf numFmtId="0" fontId="0" fillId="16" borderId="14" xfId="0" applyFill="1" applyBorder="1" applyAlignment="1"/>
    <xf numFmtId="0" fontId="0" fillId="16" borderId="2" xfId="0" applyFill="1" applyBorder="1" applyAlignment="1"/>
    <xf numFmtId="0" fontId="38" fillId="2" borderId="14" xfId="0" applyFont="1" applyFill="1" applyBorder="1" applyAlignment="1">
      <alignment horizontal="left" vertical="top" wrapText="1"/>
    </xf>
    <xf numFmtId="0" fontId="0" fillId="2" borderId="9" xfId="0" applyFill="1" applyBorder="1" applyAlignment="1">
      <alignment horizontal="left" vertical="top" wrapText="1"/>
    </xf>
    <xf numFmtId="0" fontId="0" fillId="2" borderId="2" xfId="0" applyFill="1" applyBorder="1" applyAlignment="1">
      <alignment horizontal="left" vertical="top" wrapText="1"/>
    </xf>
    <xf numFmtId="0" fontId="27" fillId="0" borderId="8" xfId="0" applyFont="1" applyBorder="1" applyAlignment="1"/>
    <xf numFmtId="0" fontId="0" fillId="0" borderId="8" xfId="0" applyBorder="1" applyAlignment="1"/>
    <xf numFmtId="0" fontId="38" fillId="13" borderId="14" xfId="0" applyFont="1" applyFill="1" applyBorder="1" applyAlignment="1">
      <alignment vertical="top" wrapText="1"/>
    </xf>
    <xf numFmtId="0" fontId="0" fillId="13" borderId="9" xfId="0" applyFill="1" applyBorder="1" applyAlignment="1">
      <alignment vertical="top" wrapText="1"/>
    </xf>
    <xf numFmtId="0" fontId="0" fillId="13" borderId="2" xfId="0" applyFill="1" applyBorder="1" applyAlignment="1">
      <alignment vertical="top" wrapText="1"/>
    </xf>
    <xf numFmtId="0" fontId="28" fillId="14" borderId="19" xfId="0" applyFont="1" applyFill="1" applyBorder="1" applyAlignment="1">
      <alignment horizontal="left" vertical="center"/>
    </xf>
    <xf numFmtId="0" fontId="0" fillId="0" borderId="16" xfId="0" applyBorder="1" applyAlignment="1">
      <alignment vertical="center"/>
    </xf>
    <xf numFmtId="0" fontId="28" fillId="14" borderId="21" xfId="0" applyFont="1" applyFill="1" applyBorder="1" applyAlignment="1">
      <alignment horizontal="left" vertical="center"/>
    </xf>
    <xf numFmtId="0" fontId="0" fillId="0" borderId="19" xfId="0" applyBorder="1" applyAlignment="1">
      <alignment vertical="center"/>
    </xf>
    <xf numFmtId="0" fontId="38" fillId="13" borderId="14" xfId="0" quotePrefix="1" applyFont="1" applyFill="1" applyBorder="1" applyAlignment="1">
      <alignment vertical="top" wrapText="1"/>
    </xf>
    <xf numFmtId="0" fontId="91" fillId="13" borderId="0" xfId="0" applyFont="1" applyFill="1" applyBorder="1" applyAlignment="1">
      <alignment horizontal="left" vertical="top" wrapText="1"/>
    </xf>
    <xf numFmtId="0" fontId="92" fillId="0" borderId="0" xfId="0" applyFont="1" applyBorder="1" applyAlignment="1">
      <alignment horizontal="left" vertical="top" wrapText="1"/>
    </xf>
    <xf numFmtId="0" fontId="92" fillId="0" borderId="0" xfId="0" applyFont="1" applyBorder="1" applyAlignment="1">
      <alignment horizontal="left" vertical="top"/>
    </xf>
    <xf numFmtId="0" fontId="9" fillId="0" borderId="19" xfId="0" applyFont="1" applyBorder="1" applyAlignment="1">
      <alignment horizontal="left" wrapText="1"/>
    </xf>
    <xf numFmtId="0" fontId="95" fillId="0" borderId="14" xfId="0" applyFont="1" applyBorder="1" applyAlignment="1">
      <alignment horizontal="left" vertical="center"/>
    </xf>
    <xf numFmtId="0" fontId="11" fillId="0" borderId="2" xfId="0" applyFont="1" applyBorder="1" applyAlignment="1">
      <alignment horizontal="left" vertical="center"/>
    </xf>
    <xf numFmtId="0" fontId="9" fillId="0" borderId="8" xfId="0" applyFont="1" applyBorder="1" applyAlignment="1"/>
    <xf numFmtId="0" fontId="46" fillId="0" borderId="8" xfId="0" applyFont="1" applyBorder="1" applyAlignment="1"/>
    <xf numFmtId="0" fontId="55" fillId="5" borderId="0" xfId="0" applyFont="1" applyFill="1" applyAlignment="1"/>
    <xf numFmtId="0" fontId="56" fillId="5" borderId="0" xfId="0" applyFont="1" applyFill="1" applyAlignment="1"/>
    <xf numFmtId="0" fontId="28" fillId="14" borderId="8" xfId="0" applyFont="1" applyFill="1" applyBorder="1" applyAlignment="1">
      <alignment horizontal="center"/>
    </xf>
    <xf numFmtId="0" fontId="17" fillId="14" borderId="8" xfId="0" applyFont="1" applyFill="1" applyBorder="1" applyAlignment="1">
      <alignment horizontal="center"/>
    </xf>
    <xf numFmtId="0" fontId="54" fillId="5" borderId="19" xfId="0" applyFont="1" applyFill="1" applyBorder="1" applyAlignment="1">
      <alignment vertical="top" wrapText="1"/>
    </xf>
    <xf numFmtId="0" fontId="88" fillId="5" borderId="19" xfId="0" applyFont="1" applyFill="1" applyBorder="1" applyAlignment="1">
      <alignment vertical="top" wrapText="1"/>
    </xf>
    <xf numFmtId="0" fontId="0" fillId="0" borderId="9" xfId="0" applyBorder="1" applyAlignment="1">
      <alignment horizontal="left" vertical="top" wrapText="1"/>
    </xf>
    <xf numFmtId="0" fontId="27" fillId="13" borderId="14" xfId="0" applyFont="1" applyFill="1" applyBorder="1" applyAlignment="1">
      <alignment horizontal="left" vertical="top"/>
    </xf>
    <xf numFmtId="0" fontId="0" fillId="13" borderId="9" xfId="0" applyFill="1" applyBorder="1" applyAlignment="1">
      <alignment horizontal="left" vertical="top"/>
    </xf>
    <xf numFmtId="0" fontId="0" fillId="13" borderId="2" xfId="0" applyFill="1" applyBorder="1" applyAlignment="1">
      <alignment horizontal="left"/>
    </xf>
    <xf numFmtId="0" fontId="27" fillId="13" borderId="8" xfId="0" applyFont="1" applyFill="1" applyBorder="1" applyAlignment="1">
      <alignment horizontal="left" vertical="top"/>
    </xf>
    <xf numFmtId="0" fontId="0" fillId="13" borderId="8" xfId="0" applyFill="1" applyBorder="1" applyAlignment="1">
      <alignment horizontal="left" vertical="top"/>
    </xf>
    <xf numFmtId="0" fontId="14" fillId="13" borderId="14" xfId="0" applyFont="1" applyFill="1" applyBorder="1" applyAlignment="1" applyProtection="1">
      <alignment horizontal="left" vertical="top" wrapText="1"/>
      <protection locked="0"/>
    </xf>
    <xf numFmtId="0" fontId="15" fillId="13" borderId="9" xfId="0" applyFont="1" applyFill="1" applyBorder="1" applyAlignment="1">
      <alignment horizontal="left" vertical="top" wrapText="1"/>
    </xf>
    <xf numFmtId="0" fontId="15" fillId="13" borderId="2" xfId="0" applyFont="1" applyFill="1" applyBorder="1" applyAlignment="1">
      <alignment horizontal="left" vertical="top" wrapText="1"/>
    </xf>
    <xf numFmtId="0" fontId="51" fillId="0" borderId="17" xfId="0" applyFont="1" applyBorder="1" applyAlignment="1"/>
    <xf numFmtId="0" fontId="37" fillId="0" borderId="17" xfId="0" applyFont="1" applyBorder="1" applyAlignment="1"/>
    <xf numFmtId="0" fontId="14" fillId="13" borderId="14" xfId="0" applyFont="1" applyFill="1" applyBorder="1" applyAlignment="1" applyProtection="1">
      <alignment vertical="top" wrapText="1"/>
      <protection locked="0"/>
    </xf>
    <xf numFmtId="0" fontId="15" fillId="13" borderId="9" xfId="0" applyFont="1" applyFill="1" applyBorder="1" applyAlignment="1">
      <alignment vertical="top" wrapText="1"/>
    </xf>
    <xf numFmtId="0" fontId="15" fillId="13" borderId="2" xfId="0" applyFont="1" applyFill="1" applyBorder="1" applyAlignment="1">
      <alignment vertical="top" wrapText="1"/>
    </xf>
    <xf numFmtId="0" fontId="34" fillId="14" borderId="14" xfId="0" applyFont="1" applyFill="1" applyBorder="1" applyAlignment="1">
      <alignment horizontal="center" vertical="center"/>
    </xf>
    <xf numFmtId="0" fontId="50" fillId="14" borderId="2" xfId="0" applyFont="1" applyFill="1" applyBorder="1" applyAlignment="1">
      <alignment horizontal="center" vertical="center"/>
    </xf>
    <xf numFmtId="0" fontId="97" fillId="13" borderId="14" xfId="0" applyNumberFormat="1" applyFont="1" applyFill="1" applyBorder="1" applyAlignment="1">
      <alignment horizontal="left" vertical="top"/>
    </xf>
    <xf numFmtId="0" fontId="97" fillId="13" borderId="2" xfId="0" applyNumberFormat="1" applyFont="1" applyFill="1" applyBorder="1" applyAlignment="1">
      <alignment horizontal="left" vertical="top"/>
    </xf>
    <xf numFmtId="0" fontId="95" fillId="13" borderId="14" xfId="0" applyNumberFormat="1" applyFont="1" applyFill="1" applyBorder="1" applyAlignment="1">
      <alignment horizontal="left" vertical="top" wrapText="1"/>
    </xf>
    <xf numFmtId="0" fontId="95" fillId="13" borderId="9" xfId="0" applyNumberFormat="1" applyFont="1" applyFill="1" applyBorder="1" applyAlignment="1">
      <alignment horizontal="left" vertical="top" wrapText="1"/>
    </xf>
    <xf numFmtId="0" fontId="95" fillId="13" borderId="2" xfId="0" applyNumberFormat="1" applyFont="1" applyFill="1" applyBorder="1" applyAlignment="1">
      <alignment horizontal="left" vertical="top" wrapText="1"/>
    </xf>
    <xf numFmtId="0" fontId="28" fillId="14" borderId="8" xfId="0" applyFont="1" applyFill="1" applyBorder="1" applyAlignment="1">
      <alignment horizontal="center" vertical="center" wrapText="1"/>
    </xf>
    <xf numFmtId="0" fontId="27" fillId="13" borderId="8" xfId="0" applyFont="1" applyFill="1" applyBorder="1" applyAlignment="1">
      <alignment horizontal="left" vertical="top" wrapText="1"/>
    </xf>
    <xf numFmtId="0" fontId="50" fillId="14" borderId="8" xfId="0" applyFont="1" applyFill="1" applyBorder="1" applyAlignment="1">
      <alignment horizontal="center" vertical="center" wrapText="1"/>
    </xf>
    <xf numFmtId="0" fontId="28" fillId="14" borderId="14" xfId="0" applyFont="1" applyFill="1" applyBorder="1" applyAlignment="1">
      <alignment horizontal="center" vertical="center" wrapText="1"/>
    </xf>
    <xf numFmtId="0" fontId="50" fillId="14" borderId="9" xfId="0" applyFont="1" applyFill="1" applyBorder="1" applyAlignment="1">
      <alignment horizontal="center" vertical="center" wrapText="1"/>
    </xf>
    <xf numFmtId="0" fontId="50" fillId="14" borderId="2" xfId="0" applyFont="1" applyFill="1" applyBorder="1" applyAlignment="1">
      <alignment wrapText="1"/>
    </xf>
    <xf numFmtId="0" fontId="95" fillId="13" borderId="14" xfId="0" applyFont="1" applyFill="1" applyBorder="1" applyAlignment="1">
      <alignment horizontal="left" vertical="center" wrapText="1"/>
    </xf>
    <xf numFmtId="0" fontId="11" fillId="13" borderId="9" xfId="0" applyFont="1" applyFill="1" applyBorder="1" applyAlignment="1">
      <alignment horizontal="left" vertical="center" wrapText="1"/>
    </xf>
    <xf numFmtId="0" fontId="11" fillId="13" borderId="2" xfId="0" applyFont="1" applyFill="1" applyBorder="1" applyAlignment="1">
      <alignment horizontal="left" vertical="center" wrapText="1"/>
    </xf>
    <xf numFmtId="0" fontId="6" fillId="6" borderId="7"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38" fillId="0" borderId="0" xfId="0" applyFont="1" applyAlignment="1"/>
    <xf numFmtId="0" fontId="0" fillId="0" borderId="0" xfId="0" applyAlignment="1"/>
    <xf numFmtId="0" fontId="38" fillId="13" borderId="15" xfId="0" applyFont="1" applyFill="1" applyBorder="1" applyAlignment="1">
      <alignment vertical="top" wrapText="1"/>
    </xf>
    <xf numFmtId="0" fontId="0" fillId="13" borderId="20" xfId="0" applyFill="1" applyBorder="1" applyAlignment="1">
      <alignment vertical="top" wrapText="1"/>
    </xf>
    <xf numFmtId="0" fontId="0" fillId="13" borderId="3" xfId="0" applyFill="1" applyBorder="1" applyAlignment="1">
      <alignment vertical="top" wrapText="1"/>
    </xf>
    <xf numFmtId="0" fontId="53" fillId="0" borderId="17" xfId="0" applyFont="1" applyBorder="1" applyAlignment="1"/>
    <xf numFmtId="0" fontId="34" fillId="14" borderId="8" xfId="0" applyFont="1" applyFill="1" applyBorder="1" applyAlignment="1">
      <alignment horizontal="center" vertical="center" wrapText="1"/>
    </xf>
    <xf numFmtId="0" fontId="57" fillId="14" borderId="8" xfId="0" applyFont="1" applyFill="1" applyBorder="1" applyAlignment="1">
      <alignment horizontal="center" vertical="center" wrapText="1"/>
    </xf>
    <xf numFmtId="0" fontId="27" fillId="13" borderId="9" xfId="0" applyFont="1" applyFill="1" applyBorder="1" applyAlignment="1">
      <alignment horizontal="left" vertical="top"/>
    </xf>
    <xf numFmtId="0" fontId="27" fillId="13" borderId="2" xfId="0" applyFont="1" applyFill="1" applyBorder="1" applyAlignment="1">
      <alignment horizontal="left" vertical="top"/>
    </xf>
    <xf numFmtId="0" fontId="34" fillId="17" borderId="21" xfId="0" applyFont="1" applyFill="1" applyBorder="1" applyAlignment="1">
      <alignment horizontal="center" vertical="center" wrapText="1"/>
    </xf>
    <xf numFmtId="0" fontId="0" fillId="17" borderId="19" xfId="0" applyFill="1" applyBorder="1" applyAlignment="1">
      <alignment wrapText="1"/>
    </xf>
    <xf numFmtId="0" fontId="0" fillId="17" borderId="16" xfId="0" applyFill="1" applyBorder="1" applyAlignment="1">
      <alignment wrapText="1"/>
    </xf>
    <xf numFmtId="0" fontId="38" fillId="13" borderId="9" xfId="0" applyFont="1" applyFill="1" applyBorder="1" applyAlignment="1">
      <alignment vertical="top" wrapText="1"/>
    </xf>
    <xf numFmtId="0" fontId="38" fillId="13" borderId="2" xfId="0" applyFont="1" applyFill="1" applyBorder="1" applyAlignment="1">
      <alignment vertical="top" wrapText="1"/>
    </xf>
    <xf numFmtId="0" fontId="14" fillId="7" borderId="12" xfId="0" applyFont="1" applyFill="1" applyBorder="1" applyAlignment="1" applyProtection="1">
      <alignment horizontal="left" vertical="center" wrapText="1"/>
      <protection locked="0"/>
    </xf>
    <xf numFmtId="0" fontId="7" fillId="0" borderId="11" xfId="0" applyFont="1" applyBorder="1" applyAlignment="1">
      <alignment horizontal="left" vertical="center" wrapText="1"/>
    </xf>
    <xf numFmtId="0" fontId="15" fillId="0" borderId="53" xfId="0" applyFont="1" applyBorder="1" applyAlignment="1">
      <alignment vertical="top" wrapText="1"/>
    </xf>
    <xf numFmtId="0" fontId="15" fillId="0" borderId="28" xfId="0" applyFont="1" applyBorder="1" applyAlignment="1">
      <alignment vertical="top" wrapText="1"/>
    </xf>
    <xf numFmtId="0" fontId="15" fillId="0" borderId="44" xfId="0" applyFont="1" applyBorder="1" applyAlignment="1">
      <alignment vertical="top" wrapText="1"/>
    </xf>
    <xf numFmtId="0" fontId="58" fillId="0" borderId="54" xfId="0" applyFont="1" applyBorder="1" applyAlignment="1">
      <alignment vertical="top" wrapText="1"/>
    </xf>
    <xf numFmtId="0" fontId="7" fillId="0" borderId="27" xfId="0" applyFont="1" applyBorder="1" applyAlignment="1">
      <alignment vertical="top" wrapText="1"/>
    </xf>
    <xf numFmtId="0" fontId="7" fillId="0" borderId="51" xfId="0" applyFont="1" applyBorder="1" applyAlignment="1">
      <alignment vertical="top" wrapText="1"/>
    </xf>
    <xf numFmtId="0" fontId="15" fillId="0" borderId="26" xfId="0" applyFont="1" applyBorder="1" applyAlignment="1"/>
    <xf numFmtId="0" fontId="7" fillId="0" borderId="0" xfId="0" applyFont="1" applyAlignment="1"/>
    <xf numFmtId="0" fontId="22" fillId="7" borderId="14" xfId="0" applyFont="1" applyFill="1" applyBorder="1" applyAlignment="1" applyProtection="1">
      <alignment horizontal="left" vertical="center" wrapText="1"/>
      <protection locked="0"/>
    </xf>
    <xf numFmtId="0" fontId="1" fillId="0" borderId="9" xfId="0" applyFont="1" applyBorder="1" applyAlignment="1">
      <alignment wrapText="1"/>
    </xf>
    <xf numFmtId="0" fontId="1" fillId="0" borderId="2" xfId="0" applyFont="1" applyBorder="1" applyAlignment="1">
      <alignment wrapText="1"/>
    </xf>
    <xf numFmtId="0" fontId="9" fillId="0" borderId="0" xfId="0" applyFont="1" applyBorder="1" applyAlignment="1">
      <alignment horizontal="right" wrapText="1"/>
    </xf>
    <xf numFmtId="0" fontId="7" fillId="0" borderId="24" xfId="0" applyFont="1" applyBorder="1" applyAlignment="1">
      <alignment horizontal="right" wrapText="1"/>
    </xf>
    <xf numFmtId="0" fontId="59" fillId="7" borderId="14" xfId="1" applyFont="1" applyFill="1" applyBorder="1" applyAlignment="1" applyProtection="1">
      <alignment horizontal="left" vertical="center" wrapText="1"/>
      <protection locked="0"/>
    </xf>
    <xf numFmtId="0" fontId="59" fillId="7" borderId="9" xfId="1" applyFont="1" applyFill="1" applyBorder="1" applyAlignment="1" applyProtection="1">
      <alignment horizontal="left" vertical="center" wrapText="1"/>
      <protection locked="0"/>
    </xf>
    <xf numFmtId="0" fontId="59" fillId="7" borderId="2" xfId="1"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wrapText="1"/>
    </xf>
    <xf numFmtId="0" fontId="15" fillId="7" borderId="14" xfId="0" applyFont="1" applyFill="1" applyBorder="1" applyAlignment="1" applyProtection="1">
      <alignment horizontal="left" vertical="top" wrapText="1"/>
      <protection locked="0"/>
    </xf>
    <xf numFmtId="0" fontId="27" fillId="0" borderId="9" xfId="0" applyFont="1" applyBorder="1" applyAlignment="1">
      <alignment vertical="top"/>
    </xf>
    <xf numFmtId="0" fontId="27" fillId="0" borderId="2" xfId="0" applyFont="1" applyBorder="1" applyAlignment="1">
      <alignment vertical="top"/>
    </xf>
    <xf numFmtId="0" fontId="25" fillId="0" borderId="20" xfId="0" applyFont="1" applyFill="1" applyBorder="1" applyAlignment="1" applyProtection="1">
      <alignment horizontal="left" vertical="center" wrapText="1"/>
    </xf>
    <xf numFmtId="0" fontId="14" fillId="5"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right" vertical="center" wrapText="1"/>
    </xf>
    <xf numFmtId="0" fontId="25" fillId="0" borderId="24" xfId="0" applyFont="1" applyFill="1" applyBorder="1" applyAlignment="1" applyProtection="1">
      <alignment horizontal="right" vertical="center" wrapText="1"/>
    </xf>
    <xf numFmtId="0" fontId="25"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101" fillId="0" borderId="0" xfId="0" applyFont="1" applyFill="1" applyBorder="1" applyAlignment="1" applyProtection="1">
      <alignment horizontal="right" vertical="center" wrapText="1"/>
      <protection locked="0"/>
    </xf>
    <xf numFmtId="0" fontId="100" fillId="0" borderId="0" xfId="0" applyFont="1" applyBorder="1" applyAlignment="1">
      <alignment horizontal="right" vertical="center" wrapText="1"/>
    </xf>
    <xf numFmtId="0" fontId="100" fillId="0" borderId="24" xfId="0" applyFont="1" applyBorder="1" applyAlignment="1">
      <alignment horizontal="right" vertical="center" wrapText="1"/>
    </xf>
    <xf numFmtId="0" fontId="0" fillId="7" borderId="9" xfId="0" applyFill="1" applyBorder="1" applyAlignment="1">
      <alignment horizontal="left" vertical="top" wrapText="1"/>
    </xf>
    <xf numFmtId="0" fontId="0" fillId="7" borderId="2" xfId="0" applyFill="1" applyBorder="1" applyAlignment="1">
      <alignment horizontal="left" vertical="top" wrapText="1"/>
    </xf>
    <xf numFmtId="0" fontId="0" fillId="0" borderId="0" xfId="0" applyAlignment="1">
      <alignment horizontal="right" wrapText="1"/>
    </xf>
    <xf numFmtId="0" fontId="15" fillId="7" borderId="14" xfId="0" applyFont="1" applyFill="1" applyBorder="1" applyAlignment="1" applyProtection="1">
      <alignment horizontal="left" vertical="center" wrapText="1"/>
      <protection locked="0"/>
    </xf>
    <xf numFmtId="0" fontId="0" fillId="0" borderId="9" xfId="0" applyBorder="1" applyAlignment="1">
      <alignment wrapText="1"/>
    </xf>
    <xf numFmtId="0" fontId="29" fillId="0" borderId="0" xfId="0" applyFont="1" applyAlignment="1">
      <alignment horizontal="right" vertical="center"/>
    </xf>
    <xf numFmtId="0" fontId="7" fillId="0" borderId="0" xfId="0" applyFont="1" applyAlignment="1">
      <alignment horizontal="right" vertical="center"/>
    </xf>
    <xf numFmtId="0" fontId="7" fillId="0" borderId="24" xfId="0" applyFont="1" applyBorder="1" applyAlignment="1">
      <alignment horizontal="right" vertical="center"/>
    </xf>
    <xf numFmtId="0" fontId="15" fillId="7" borderId="9" xfId="0" applyFont="1" applyFill="1" applyBorder="1" applyAlignment="1" applyProtection="1">
      <alignment horizontal="left" vertical="center" wrapText="1"/>
      <protection locked="0"/>
    </xf>
    <xf numFmtId="0" fontId="15" fillId="7" borderId="2" xfId="0" applyFont="1" applyFill="1" applyBorder="1" applyAlignment="1" applyProtection="1">
      <alignment horizontal="left" vertical="center" wrapText="1"/>
      <protection locked="0"/>
    </xf>
    <xf numFmtId="0" fontId="27" fillId="0" borderId="0" xfId="0" applyFont="1" applyAlignment="1">
      <alignment wrapText="1"/>
    </xf>
    <xf numFmtId="0" fontId="27" fillId="0" borderId="24" xfId="0" applyFont="1" applyBorder="1" applyAlignment="1">
      <alignment wrapText="1"/>
    </xf>
    <xf numFmtId="0" fontId="15" fillId="7" borderId="9" xfId="0" applyFont="1" applyFill="1" applyBorder="1" applyAlignment="1" applyProtection="1">
      <alignment horizontal="left" vertical="top" wrapText="1"/>
      <protection locked="0"/>
    </xf>
    <xf numFmtId="0" fontId="27" fillId="0" borderId="2" xfId="0" applyFont="1" applyBorder="1" applyAlignment="1">
      <alignment vertical="top" wrapText="1"/>
    </xf>
    <xf numFmtId="0" fontId="15" fillId="7" borderId="2" xfId="0" applyFont="1" applyFill="1" applyBorder="1" applyAlignment="1" applyProtection="1">
      <alignment horizontal="left" vertical="top" wrapText="1"/>
      <protection locked="0"/>
    </xf>
    <xf numFmtId="0" fontId="27" fillId="0" borderId="8" xfId="0" applyFont="1" applyBorder="1" applyAlignment="1">
      <alignment horizontal="left" vertical="top" wrapText="1"/>
    </xf>
    <xf numFmtId="0" fontId="7" fillId="0" borderId="2" xfId="0" applyFont="1" applyBorder="1" applyAlignment="1">
      <alignment horizontal="left" vertical="top"/>
    </xf>
    <xf numFmtId="0" fontId="29" fillId="0" borderId="0" xfId="0" applyFont="1" applyAlignment="1">
      <alignment horizontal="right"/>
    </xf>
    <xf numFmtId="0" fontId="29" fillId="0" borderId="0" xfId="0" applyFont="1" applyBorder="1" applyAlignment="1">
      <alignment horizontal="right"/>
    </xf>
    <xf numFmtId="0" fontId="0" fillId="0" borderId="24" xfId="0" applyBorder="1" applyAlignment="1"/>
    <xf numFmtId="0" fontId="15" fillId="0" borderId="53" xfId="0" applyFont="1" applyFill="1" applyBorder="1" applyAlignment="1">
      <alignment vertical="top" wrapText="1"/>
    </xf>
    <xf numFmtId="0" fontId="7" fillId="0" borderId="28" xfId="0" applyFont="1" applyFill="1" applyBorder="1" applyAlignment="1">
      <alignment vertical="top" wrapText="1"/>
    </xf>
    <xf numFmtId="0" fontId="7" fillId="0" borderId="44" xfId="0" applyFont="1" applyFill="1" applyBorder="1" applyAlignment="1">
      <alignment vertical="top" wrapText="1"/>
    </xf>
    <xf numFmtId="0" fontId="30" fillId="0" borderId="27" xfId="0" applyFont="1" applyBorder="1" applyAlignment="1"/>
    <xf numFmtId="0" fontId="29" fillId="0" borderId="20" xfId="0" applyFont="1" applyBorder="1" applyAlignment="1">
      <alignment horizontal="left" wrapText="1"/>
    </xf>
    <xf numFmtId="0" fontId="27" fillId="0" borderId="26" xfId="0" applyFont="1" applyBorder="1" applyAlignment="1">
      <alignment wrapText="1"/>
    </xf>
    <xf numFmtId="0" fontId="7" fillId="0" borderId="0" xfId="0" applyFont="1" applyAlignment="1">
      <alignment wrapText="1"/>
    </xf>
    <xf numFmtId="0" fontId="16" fillId="6" borderId="26" xfId="0" applyFont="1" applyFill="1" applyBorder="1" applyAlignment="1">
      <alignment horizontal="justify" vertical="center" wrapText="1"/>
    </xf>
    <xf numFmtId="0" fontId="16" fillId="6" borderId="0" xfId="0" applyFont="1" applyFill="1" applyAlignment="1">
      <alignment horizontal="justify" vertical="center" wrapText="1"/>
    </xf>
    <xf numFmtId="0" fontId="16" fillId="6" borderId="49" xfId="0" applyFont="1" applyFill="1" applyBorder="1" applyAlignment="1">
      <alignment horizontal="justify" vertical="center" wrapText="1"/>
    </xf>
    <xf numFmtId="0" fontId="14" fillId="7" borderId="12" xfId="0" applyFont="1" applyFill="1" applyBorder="1" applyAlignment="1" applyProtection="1">
      <alignment horizontal="left" vertical="center"/>
      <protection locked="0"/>
    </xf>
    <xf numFmtId="0" fontId="7" fillId="0" borderId="102" xfId="0" applyFont="1" applyBorder="1" applyAlignment="1">
      <alignment horizontal="left" vertical="center"/>
    </xf>
    <xf numFmtId="0" fontId="29" fillId="0" borderId="53" xfId="0" applyFont="1" applyBorder="1" applyAlignment="1">
      <alignment vertical="top" wrapText="1"/>
    </xf>
    <xf numFmtId="0" fontId="9" fillId="0" borderId="0" xfId="0" applyFont="1" applyAlignment="1">
      <alignment wrapText="1"/>
    </xf>
    <xf numFmtId="0" fontId="2" fillId="0" borderId="0" xfId="0" applyFont="1" applyAlignment="1">
      <alignment wrapText="1"/>
    </xf>
    <xf numFmtId="0" fontId="7" fillId="0" borderId="24" xfId="0" applyFont="1" applyBorder="1" applyAlignment="1">
      <alignment wrapText="1"/>
    </xf>
    <xf numFmtId="0" fontId="9" fillId="0" borderId="0" xfId="0" applyFont="1" applyAlignment="1">
      <alignment horizontal="right" wrapText="1"/>
    </xf>
    <xf numFmtId="0" fontId="2" fillId="0" borderId="0" xfId="0" applyFont="1" applyAlignment="1">
      <alignment horizontal="right" wrapText="1"/>
    </xf>
    <xf numFmtId="0" fontId="9" fillId="0" borderId="19" xfId="0" applyFont="1" applyBorder="1" applyAlignment="1">
      <alignment wrapText="1"/>
    </xf>
    <xf numFmtId="0" fontId="7" fillId="0" borderId="19" xfId="0" applyFont="1" applyBorder="1" applyAlignment="1">
      <alignment wrapText="1"/>
    </xf>
    <xf numFmtId="0" fontId="9" fillId="0" borderId="26" xfId="0" applyFont="1" applyBorder="1" applyAlignment="1">
      <alignment horizontal="right" wrapText="1"/>
    </xf>
    <xf numFmtId="0" fontId="9" fillId="0" borderId="24" xfId="0" applyFont="1" applyBorder="1" applyAlignment="1"/>
    <xf numFmtId="0" fontId="2" fillId="0" borderId="24" xfId="0" applyFont="1" applyBorder="1" applyAlignment="1">
      <alignment horizontal="right" wrapText="1"/>
    </xf>
    <xf numFmtId="0" fontId="15" fillId="0" borderId="53" xfId="0" applyFont="1" applyBorder="1" applyAlignment="1">
      <alignment horizontal="left" vertical="top" wrapText="1"/>
    </xf>
    <xf numFmtId="0" fontId="15" fillId="0" borderId="28" xfId="0" applyFont="1" applyBorder="1" applyAlignment="1">
      <alignment horizontal="left" vertical="top" wrapText="1"/>
    </xf>
    <xf numFmtId="0" fontId="15" fillId="0" borderId="44" xfId="0" applyFont="1" applyBorder="1" applyAlignment="1">
      <alignment horizontal="left" vertical="top" wrapText="1"/>
    </xf>
    <xf numFmtId="0" fontId="2" fillId="0" borderId="0" xfId="0" applyFont="1" applyAlignment="1">
      <alignment horizontal="right" vertical="center"/>
    </xf>
    <xf numFmtId="0" fontId="7" fillId="0" borderId="24" xfId="0" applyFont="1" applyBorder="1" applyAlignment="1"/>
    <xf numFmtId="0" fontId="31" fillId="7" borderId="14" xfId="1" applyFont="1" applyFill="1" applyBorder="1" applyAlignment="1" applyProtection="1">
      <alignment horizontal="left" vertical="center" wrapText="1"/>
      <protection locked="0"/>
    </xf>
    <xf numFmtId="0" fontId="31" fillId="7" borderId="9" xfId="1" applyFont="1" applyFill="1" applyBorder="1" applyAlignment="1" applyProtection="1">
      <alignment horizontal="left" vertical="center" wrapText="1"/>
      <protection locked="0"/>
    </xf>
    <xf numFmtId="0" fontId="31" fillId="7" borderId="2" xfId="1" applyFont="1" applyFill="1" applyBorder="1" applyAlignment="1" applyProtection="1">
      <alignment horizontal="left" vertical="center" wrapText="1"/>
      <protection locked="0"/>
    </xf>
    <xf numFmtId="0" fontId="27" fillId="0" borderId="0" xfId="0" applyFont="1" applyBorder="1" applyAlignment="1"/>
    <xf numFmtId="0" fontId="27" fillId="0" borderId="20" xfId="0" applyFont="1" applyBorder="1" applyAlignment="1"/>
    <xf numFmtId="0" fontId="3" fillId="0" borderId="27" xfId="0" applyFont="1" applyBorder="1" applyAlignment="1"/>
    <xf numFmtId="0" fontId="9" fillId="0" borderId="0" xfId="0" applyFont="1" applyAlignment="1"/>
    <xf numFmtId="0" fontId="9" fillId="0" borderId="0" xfId="0" applyFont="1" applyBorder="1" applyAlignment="1">
      <alignment horizontal="right" vertical="top" wrapText="1"/>
    </xf>
    <xf numFmtId="0" fontId="9" fillId="0" borderId="0" xfId="0" applyFont="1" applyBorder="1" applyAlignment="1">
      <alignment horizontal="right" vertical="center" wrapText="1"/>
    </xf>
    <xf numFmtId="0" fontId="0" fillId="0" borderId="0" xfId="0" applyAlignment="1">
      <alignment horizontal="right" vertical="center" wrapText="1"/>
    </xf>
    <xf numFmtId="0" fontId="47" fillId="0" borderId="9" xfId="0" applyFont="1" applyBorder="1" applyAlignment="1">
      <alignment vertical="center" wrapText="1"/>
    </xf>
    <xf numFmtId="0" fontId="47" fillId="0" borderId="2" xfId="0" applyFont="1" applyBorder="1" applyAlignment="1">
      <alignment vertical="center" wrapText="1"/>
    </xf>
    <xf numFmtId="0" fontId="29" fillId="0" borderId="26" xfId="0" applyFont="1" applyBorder="1" applyAlignment="1">
      <alignment horizontal="right"/>
    </xf>
    <xf numFmtId="14" fontId="15" fillId="7" borderId="14" xfId="0" applyNumberFormat="1" applyFont="1" applyFill="1" applyBorder="1" applyAlignment="1" applyProtection="1">
      <alignment horizontal="left" vertical="center" wrapText="1"/>
      <protection locked="0"/>
    </xf>
    <xf numFmtId="0" fontId="27" fillId="5" borderId="26" xfId="0" applyFont="1" applyFill="1" applyBorder="1" applyAlignment="1">
      <alignment wrapText="1"/>
    </xf>
    <xf numFmtId="0" fontId="22" fillId="7" borderId="14" xfId="0" applyFont="1" applyFill="1" applyBorder="1" applyAlignment="1" applyProtection="1">
      <alignment horizontal="left" vertical="center"/>
      <protection locked="0"/>
    </xf>
    <xf numFmtId="0" fontId="22" fillId="7" borderId="9" xfId="0" applyFont="1" applyFill="1" applyBorder="1" applyAlignment="1" applyProtection="1">
      <alignment horizontal="left" vertical="center"/>
      <protection locked="0"/>
    </xf>
    <xf numFmtId="0" fontId="22" fillId="7" borderId="2" xfId="0" applyFont="1" applyFill="1" applyBorder="1" applyAlignment="1" applyProtection="1">
      <alignment horizontal="left" vertical="center"/>
      <protection locked="0"/>
    </xf>
    <xf numFmtId="0" fontId="9" fillId="0" borderId="0" xfId="0" applyFont="1" applyAlignment="1">
      <alignment horizontal="right"/>
    </xf>
    <xf numFmtId="0" fontId="27" fillId="0" borderId="0" xfId="0" applyFont="1" applyBorder="1" applyAlignment="1">
      <alignment horizontal="right"/>
    </xf>
    <xf numFmtId="0" fontId="27" fillId="0" borderId="24" xfId="0" applyFont="1" applyBorder="1" applyAlignment="1">
      <alignment horizontal="right"/>
    </xf>
    <xf numFmtId="0" fontId="15" fillId="15" borderId="14" xfId="0" applyFont="1" applyFill="1" applyBorder="1" applyAlignment="1" applyProtection="1">
      <alignment horizontal="left" vertical="center" wrapText="1"/>
      <protection locked="0"/>
    </xf>
    <xf numFmtId="0" fontId="27" fillId="0" borderId="2" xfId="0" applyFont="1" applyBorder="1" applyAlignment="1">
      <alignment wrapText="1"/>
    </xf>
    <xf numFmtId="0" fontId="27" fillId="0" borderId="14" xfId="0" applyFont="1" applyBorder="1" applyAlignment="1">
      <alignment horizontal="center" vertical="top"/>
    </xf>
    <xf numFmtId="0" fontId="7" fillId="0" borderId="9" xfId="0" applyFont="1" applyBorder="1" applyAlignment="1">
      <alignment horizontal="center" vertical="top"/>
    </xf>
    <xf numFmtId="0" fontId="27" fillId="0" borderId="14" xfId="0" applyFont="1" applyBorder="1" applyAlignment="1">
      <alignment horizontal="left" vertical="top" wrapText="1"/>
    </xf>
    <xf numFmtId="0" fontId="7" fillId="0" borderId="9" xfId="0" applyFont="1" applyBorder="1" applyAlignment="1">
      <alignment horizontal="left" vertical="top" wrapText="1"/>
    </xf>
    <xf numFmtId="0" fontId="0" fillId="0" borderId="9" xfId="0" applyBorder="1" applyAlignment="1">
      <alignment horizontal="left" wrapText="1"/>
    </xf>
    <xf numFmtId="0" fontId="0" fillId="0" borderId="2" xfId="0" applyBorder="1" applyAlignment="1">
      <alignment horizontal="left" wrapText="1"/>
    </xf>
    <xf numFmtId="0" fontId="15" fillId="0" borderId="20" xfId="0" applyFont="1" applyBorder="1" applyAlignment="1"/>
    <xf numFmtId="0" fontId="7" fillId="0" borderId="20" xfId="0" applyFont="1" applyBorder="1" applyAlignment="1"/>
    <xf numFmtId="0" fontId="27" fillId="0" borderId="8" xfId="0" applyFont="1" applyBorder="1" applyAlignment="1">
      <alignment horizontal="center" vertical="top"/>
    </xf>
    <xf numFmtId="0" fontId="7" fillId="0" borderId="8" xfId="0" applyFont="1" applyBorder="1" applyAlignment="1">
      <alignment horizontal="center" vertical="top"/>
    </xf>
    <xf numFmtId="0" fontId="15" fillId="0" borderId="0" xfId="0" applyFont="1" applyAlignment="1"/>
    <xf numFmtId="0" fontId="8" fillId="0" borderId="0" xfId="0" applyFont="1" applyBorder="1" applyAlignment="1">
      <alignment vertical="top" wrapText="1"/>
    </xf>
    <xf numFmtId="0" fontId="25" fillId="5" borderId="0" xfId="0" applyFont="1" applyFill="1" applyBorder="1" applyAlignment="1" applyProtection="1">
      <alignment horizontal="right" vertical="center" wrapText="1"/>
    </xf>
    <xf numFmtId="0" fontId="0" fillId="0" borderId="24" xfId="0" applyBorder="1"/>
    <xf numFmtId="0" fontId="0" fillId="0" borderId="2" xfId="0" applyBorder="1"/>
    <xf numFmtId="0" fontId="26" fillId="0" borderId="0" xfId="0" applyFont="1" applyFill="1" applyBorder="1" applyAlignment="1" applyProtection="1">
      <alignment horizontal="left" vertical="center" wrapText="1"/>
    </xf>
    <xf numFmtId="0" fontId="105" fillId="0" borderId="0" xfId="0" applyFont="1" applyFill="1" applyBorder="1" applyAlignment="1" applyProtection="1">
      <alignment horizontal="right" vertical="center" wrapText="1"/>
    </xf>
    <xf numFmtId="0" fontId="11" fillId="0" borderId="0" xfId="0" applyFont="1" applyAlignment="1">
      <alignment horizontal="right"/>
    </xf>
    <xf numFmtId="0" fontId="11" fillId="0" borderId="24" xfId="0" applyFont="1" applyBorder="1" applyAlignment="1">
      <alignment horizontal="right"/>
    </xf>
    <xf numFmtId="0" fontId="25" fillId="5" borderId="26" xfId="0" applyFont="1" applyFill="1" applyBorder="1" applyAlignment="1" applyProtection="1">
      <alignment horizontal="right" vertical="center" wrapText="1"/>
    </xf>
    <xf numFmtId="0" fontId="25" fillId="5" borderId="24" xfId="0" applyFont="1" applyFill="1" applyBorder="1" applyAlignment="1" applyProtection="1">
      <alignment horizontal="right" vertical="center" wrapText="1"/>
    </xf>
    <xf numFmtId="0" fontId="9" fillId="0" borderId="0" xfId="0" applyFont="1" applyAlignment="1">
      <alignment horizontal="right" vertical="top" wrapText="1"/>
    </xf>
    <xf numFmtId="0" fontId="9" fillId="0" borderId="24" xfId="0" applyFont="1" applyBorder="1" applyAlignment="1">
      <alignment horizontal="right" vertical="top" wrapText="1"/>
    </xf>
    <xf numFmtId="0" fontId="27" fillId="0" borderId="26" xfId="0" applyFont="1" applyBorder="1" applyAlignment="1">
      <alignment horizontal="right" vertical="center" wrapText="1"/>
    </xf>
    <xf numFmtId="0" fontId="27" fillId="0" borderId="24" xfId="0" applyFont="1" applyBorder="1" applyAlignment="1">
      <alignment horizontal="right" vertical="center" wrapText="1"/>
    </xf>
    <xf numFmtId="0" fontId="15" fillId="15" borderId="14" xfId="0" applyFont="1" applyFill="1" applyBorder="1" applyAlignment="1" applyProtection="1">
      <alignment horizontal="left" vertical="top" wrapText="1"/>
      <protection locked="0"/>
    </xf>
    <xf numFmtId="0" fontId="15" fillId="15" borderId="9" xfId="0" applyFont="1" applyFill="1" applyBorder="1" applyAlignment="1" applyProtection="1">
      <alignment horizontal="left" vertical="top" wrapText="1"/>
      <protection locked="0"/>
    </xf>
    <xf numFmtId="0" fontId="9" fillId="0" borderId="9" xfId="0" applyFont="1" applyBorder="1" applyAlignment="1"/>
    <xf numFmtId="0" fontId="9" fillId="0" borderId="19" xfId="0" applyFont="1" applyBorder="1" applyAlignment="1"/>
    <xf numFmtId="0" fontId="27" fillId="0" borderId="19" xfId="0" applyFont="1" applyBorder="1" applyAlignment="1"/>
    <xf numFmtId="0" fontId="15" fillId="0" borderId="28" xfId="0" applyFont="1" applyBorder="1" applyAlignment="1"/>
    <xf numFmtId="0" fontId="3" fillId="0" borderId="17" xfId="0" applyFont="1" applyBorder="1" applyAlignment="1"/>
    <xf numFmtId="0" fontId="33" fillId="0" borderId="17" xfId="0" applyFont="1" applyBorder="1" applyAlignment="1"/>
    <xf numFmtId="0" fontId="7" fillId="0" borderId="0" xfId="0" applyFont="1" applyBorder="1" applyAlignment="1">
      <alignment horizontal="right"/>
    </xf>
    <xf numFmtId="0" fontId="29" fillId="5" borderId="0" xfId="0" applyFont="1" applyFill="1" applyAlignment="1">
      <alignment horizontal="left" vertical="center" wrapText="1"/>
    </xf>
    <xf numFmtId="0" fontId="0" fillId="0" borderId="0" xfId="0" applyAlignment="1">
      <alignment horizontal="left" vertical="center" wrapText="1"/>
    </xf>
    <xf numFmtId="0" fontId="34" fillId="6" borderId="26"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24" xfId="0" applyBorder="1" applyAlignment="1">
      <alignment wrapText="1"/>
    </xf>
    <xf numFmtId="0" fontId="1" fillId="0" borderId="0" xfId="0" applyFont="1" applyBorder="1" applyAlignment="1"/>
    <xf numFmtId="0" fontId="7" fillId="0" borderId="0" xfId="0" applyFont="1" applyBorder="1" applyAlignment="1"/>
    <xf numFmtId="0" fontId="27" fillId="0" borderId="2" xfId="0" applyFont="1" applyBorder="1" applyAlignment="1">
      <alignment horizontal="center" vertical="top"/>
    </xf>
    <xf numFmtId="0" fontId="27" fillId="0" borderId="14" xfId="0" applyFont="1" applyBorder="1" applyAlignment="1">
      <alignment horizontal="center" vertical="center" shrinkToFit="1"/>
    </xf>
    <xf numFmtId="0" fontId="7" fillId="0" borderId="2" xfId="0" applyFont="1" applyBorder="1" applyAlignment="1">
      <alignment horizontal="center" vertical="center" shrinkToFit="1"/>
    </xf>
    <xf numFmtId="0" fontId="9" fillId="0" borderId="0" xfId="0" applyFont="1" applyBorder="1" applyAlignment="1">
      <alignment horizontal="right"/>
    </xf>
    <xf numFmtId="0" fontId="9" fillId="0" borderId="24" xfId="0" applyFont="1" applyBorder="1" applyAlignment="1">
      <alignment horizontal="right"/>
    </xf>
    <xf numFmtId="0" fontId="29" fillId="0" borderId="53" xfId="0" applyFont="1" applyBorder="1" applyAlignment="1">
      <alignment vertical="center" wrapText="1"/>
    </xf>
    <xf numFmtId="0" fontId="15" fillId="0" borderId="28" xfId="0" applyFont="1" applyBorder="1" applyAlignment="1">
      <alignment vertical="center" wrapText="1"/>
    </xf>
    <xf numFmtId="0" fontId="15" fillId="0" borderId="44" xfId="0" applyFont="1" applyBorder="1" applyAlignment="1">
      <alignment vertical="center" wrapText="1"/>
    </xf>
    <xf numFmtId="0" fontId="27" fillId="0" borderId="14" xfId="0" applyFont="1" applyBorder="1" applyAlignment="1">
      <alignment horizontal="center" vertical="center" wrapText="1"/>
    </xf>
    <xf numFmtId="0" fontId="27" fillId="0" borderId="2" xfId="0" applyFont="1" applyBorder="1" applyAlignment="1">
      <alignment horizontal="center" vertical="center" wrapText="1"/>
    </xf>
    <xf numFmtId="0" fontId="29" fillId="0" borderId="53" xfId="0" applyFont="1" applyFill="1" applyBorder="1" applyAlignment="1">
      <alignment vertical="top" wrapText="1"/>
    </xf>
    <xf numFmtId="0" fontId="15" fillId="0" borderId="28" xfId="0" applyFont="1" applyFill="1" applyBorder="1" applyAlignment="1">
      <alignment vertical="top" wrapText="1"/>
    </xf>
    <xf numFmtId="0" fontId="15" fillId="0" borderId="44" xfId="0" applyFont="1" applyFill="1" applyBorder="1" applyAlignment="1">
      <alignment vertical="top" wrapText="1"/>
    </xf>
    <xf numFmtId="0" fontId="7" fillId="0" borderId="0" xfId="0" applyFont="1" applyAlignment="1">
      <alignment horizontal="left" vertical="top" wrapText="1"/>
    </xf>
    <xf numFmtId="0" fontId="60" fillId="0" borderId="0" xfId="0" applyFont="1" applyAlignment="1">
      <alignment horizontal="center" vertical="center" wrapText="1"/>
    </xf>
    <xf numFmtId="0" fontId="27" fillId="0" borderId="19" xfId="0" applyFont="1" applyBorder="1" applyAlignment="1">
      <alignment wrapText="1"/>
    </xf>
    <xf numFmtId="0" fontId="27" fillId="15" borderId="56" xfId="0" applyFont="1" applyFill="1" applyBorder="1" applyAlignment="1">
      <alignment horizontal="left" vertical="top" wrapText="1"/>
    </xf>
    <xf numFmtId="0" fontId="27" fillId="0" borderId="57" xfId="0" applyFont="1" applyBorder="1" applyAlignment="1">
      <alignment horizontal="left" vertical="top"/>
    </xf>
    <xf numFmtId="0" fontId="27" fillId="0" borderId="58" xfId="0" applyFont="1" applyBorder="1" applyAlignment="1">
      <alignment horizontal="left" vertical="top"/>
    </xf>
    <xf numFmtId="0" fontId="9" fillId="0" borderId="0" xfId="0" applyFont="1" applyBorder="1" applyAlignment="1">
      <alignment vertical="center"/>
    </xf>
    <xf numFmtId="0" fontId="27" fillId="0" borderId="0" xfId="0" applyFont="1" applyAlignment="1"/>
    <xf numFmtId="0" fontId="7" fillId="5" borderId="55" xfId="0" applyFont="1" applyFill="1" applyBorder="1" applyAlignment="1"/>
    <xf numFmtId="0" fontId="7" fillId="0" borderId="55" xfId="0" applyFont="1" applyBorder="1" applyAlignment="1"/>
    <xf numFmtId="0" fontId="15" fillId="0" borderId="53" xfId="0" applyFont="1" applyBorder="1" applyAlignment="1">
      <alignment horizontal="justify" vertical="top" wrapText="1"/>
    </xf>
    <xf numFmtId="0" fontId="15" fillId="0" borderId="28" xfId="0" applyFont="1" applyBorder="1" applyAlignment="1">
      <alignment horizontal="justify" vertical="top" wrapText="1"/>
    </xf>
    <xf numFmtId="0" fontId="15" fillId="0" borderId="44" xfId="0" applyFont="1" applyBorder="1" applyAlignment="1">
      <alignment horizontal="justify" vertical="top" wrapText="1"/>
    </xf>
    <xf numFmtId="0" fontId="27" fillId="0" borderId="21" xfId="0" applyFont="1" applyBorder="1" applyAlignment="1">
      <alignment horizontal="right" vertical="center" wrapText="1"/>
    </xf>
    <xf numFmtId="0" fontId="27" fillId="0" borderId="16" xfId="0" applyFont="1" applyBorder="1" applyAlignment="1">
      <alignment horizontal="right" vertical="center" wrapText="1"/>
    </xf>
    <xf numFmtId="0" fontId="7" fillId="0" borderId="0" xfId="0" applyFont="1" applyAlignment="1">
      <alignment horizontal="right"/>
    </xf>
    <xf numFmtId="0" fontId="7" fillId="0" borderId="24" xfId="0" applyFont="1" applyBorder="1" applyAlignment="1">
      <alignment horizontal="right"/>
    </xf>
    <xf numFmtId="0" fontId="15" fillId="0" borderId="29"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1" xfId="0" applyFont="1" applyBorder="1" applyAlignment="1">
      <alignment horizontal="justify" vertical="center" wrapText="1"/>
    </xf>
    <xf numFmtId="0" fontId="14" fillId="7" borderId="11" xfId="0" applyFont="1" applyFill="1" applyBorder="1" applyAlignment="1" applyProtection="1">
      <alignment horizontal="left" vertical="center" wrapText="1"/>
      <protection locked="0"/>
    </xf>
    <xf numFmtId="0" fontId="27" fillId="0" borderId="20" xfId="0" applyFont="1" applyBorder="1" applyAlignment="1">
      <alignment wrapText="1"/>
    </xf>
    <xf numFmtId="0" fontId="7" fillId="0" borderId="20" xfId="0" applyFont="1" applyBorder="1" applyAlignment="1">
      <alignment wrapText="1"/>
    </xf>
    <xf numFmtId="0" fontId="9" fillId="0" borderId="0" xfId="0" applyFont="1" applyBorder="1" applyAlignment="1">
      <alignment wrapText="1"/>
    </xf>
    <xf numFmtId="0" fontId="27" fillId="0" borderId="0" xfId="0" applyFont="1" applyBorder="1" applyAlignment="1">
      <alignment wrapText="1"/>
    </xf>
    <xf numFmtId="0" fontId="9" fillId="0" borderId="9" xfId="0" applyFont="1" applyBorder="1" applyAlignment="1">
      <alignment wrapText="1"/>
    </xf>
    <xf numFmtId="0" fontId="27" fillId="0" borderId="9" xfId="0" applyFont="1" applyBorder="1" applyAlignment="1">
      <alignment wrapText="1"/>
    </xf>
    <xf numFmtId="0" fontId="15" fillId="0" borderId="0" xfId="0" applyFont="1" applyAlignment="1">
      <alignment horizontal="center"/>
    </xf>
    <xf numFmtId="0" fontId="9" fillId="0" borderId="20" xfId="0" applyFont="1" applyFill="1" applyBorder="1" applyAlignment="1">
      <alignment horizontal="right" wrapText="1"/>
    </xf>
    <xf numFmtId="0" fontId="27" fillId="0" borderId="0" xfId="0" applyFont="1" applyBorder="1" applyAlignment="1">
      <alignment horizontal="right" vertical="center" wrapText="1"/>
    </xf>
    <xf numFmtId="0" fontId="27" fillId="0" borderId="24" xfId="0" applyFont="1" applyBorder="1" applyAlignment="1">
      <alignment vertical="center"/>
    </xf>
    <xf numFmtId="0" fontId="15" fillId="15" borderId="14" xfId="0" applyFont="1" applyFill="1" applyBorder="1" applyAlignment="1" applyProtection="1">
      <alignment horizontal="left" vertical="center"/>
      <protection locked="0"/>
    </xf>
    <xf numFmtId="0" fontId="27" fillId="0" borderId="2" xfId="0" applyFont="1" applyBorder="1" applyAlignment="1">
      <alignment vertical="center"/>
    </xf>
    <xf numFmtId="0" fontId="7" fillId="5" borderId="26" xfId="0" applyFont="1" applyFill="1" applyBorder="1" applyAlignment="1"/>
    <xf numFmtId="0" fontId="16" fillId="6" borderId="59" xfId="0" applyFont="1" applyFill="1" applyBorder="1" applyAlignment="1">
      <alignment horizontal="center" vertical="center" wrapText="1"/>
    </xf>
    <xf numFmtId="0" fontId="16" fillId="6" borderId="60"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7" fillId="0" borderId="58" xfId="0" applyFont="1" applyBorder="1" applyAlignment="1"/>
    <xf numFmtId="0" fontId="27" fillId="15" borderId="57" xfId="0" applyFont="1" applyFill="1" applyBorder="1" applyAlignment="1">
      <alignment horizontal="left" vertical="top" wrapText="1"/>
    </xf>
    <xf numFmtId="0" fontId="28" fillId="6" borderId="56" xfId="0" applyFont="1" applyFill="1" applyBorder="1" applyAlignment="1">
      <alignment horizontal="center" vertical="center" wrapText="1"/>
    </xf>
    <xf numFmtId="0" fontId="1" fillId="0" borderId="20" xfId="0" applyFont="1" applyBorder="1" applyAlignment="1"/>
    <xf numFmtId="0" fontId="5" fillId="0" borderId="20" xfId="0" applyFont="1" applyBorder="1" applyAlignment="1"/>
    <xf numFmtId="0" fontId="9" fillId="0" borderId="0" xfId="0" applyFont="1" applyBorder="1" applyAlignment="1">
      <alignment horizontal="right" vertical="center"/>
    </xf>
    <xf numFmtId="0" fontId="47" fillId="0" borderId="0" xfId="0" applyFont="1" applyAlignment="1">
      <alignment vertical="center"/>
    </xf>
    <xf numFmtId="0" fontId="47" fillId="0" borderId="24" xfId="0" applyFont="1" applyBorder="1" applyAlignment="1">
      <alignment vertical="center"/>
    </xf>
    <xf numFmtId="0" fontId="0" fillId="0" borderId="26" xfId="0" applyBorder="1" applyAlignment="1"/>
    <xf numFmtId="0" fontId="15" fillId="0" borderId="0" xfId="0" applyFont="1" applyAlignment="1">
      <alignment horizontal="justify"/>
    </xf>
    <xf numFmtId="0" fontId="7" fillId="0" borderId="9" xfId="0" applyFont="1" applyBorder="1" applyAlignment="1">
      <alignment wrapText="1"/>
    </xf>
    <xf numFmtId="0" fontId="3" fillId="0" borderId="0" xfId="0" applyFont="1" applyBorder="1" applyAlignment="1">
      <alignment wrapText="1"/>
    </xf>
    <xf numFmtId="0" fontId="9" fillId="5" borderId="0" xfId="0" applyFont="1" applyFill="1" applyBorder="1" applyAlignment="1">
      <alignment horizontal="right" wrapText="1"/>
    </xf>
    <xf numFmtId="0" fontId="27" fillId="15" borderId="9" xfId="0" applyFont="1" applyFill="1" applyBorder="1" applyAlignment="1">
      <alignment horizontal="left" vertical="top" wrapText="1"/>
    </xf>
    <xf numFmtId="0" fontId="27" fillId="15" borderId="9" xfId="0" applyFont="1" applyFill="1" applyBorder="1" applyAlignment="1">
      <alignment vertical="top"/>
    </xf>
    <xf numFmtId="165" fontId="15" fillId="7" borderId="14" xfId="0" applyNumberFormat="1" applyFont="1" applyFill="1" applyBorder="1" applyAlignment="1" applyProtection="1">
      <alignment horizontal="left" wrapText="1"/>
      <protection locked="0"/>
    </xf>
    <xf numFmtId="165" fontId="15" fillId="7" borderId="9" xfId="0" applyNumberFormat="1" applyFont="1" applyFill="1" applyBorder="1" applyAlignment="1" applyProtection="1">
      <alignment horizontal="left" wrapText="1"/>
      <protection locked="0"/>
    </xf>
    <xf numFmtId="0" fontId="7" fillId="0" borderId="57" xfId="0" applyFont="1" applyBorder="1" applyAlignment="1"/>
    <xf numFmtId="0" fontId="2" fillId="0" borderId="19" xfId="0" applyFont="1" applyBorder="1" applyAlignment="1"/>
    <xf numFmtId="0" fontId="7" fillId="0" borderId="19" xfId="0" applyFont="1" applyBorder="1" applyAlignment="1"/>
    <xf numFmtId="0" fontId="27" fillId="7" borderId="14" xfId="0" applyFont="1" applyFill="1" applyBorder="1" applyAlignment="1">
      <alignment vertical="center" wrapText="1"/>
    </xf>
    <xf numFmtId="0" fontId="27" fillId="7" borderId="9" xfId="0" applyFont="1" applyFill="1" applyBorder="1" applyAlignment="1">
      <alignment vertical="center" wrapText="1"/>
    </xf>
    <xf numFmtId="0" fontId="27" fillId="7" borderId="2" xfId="0" applyFont="1" applyFill="1" applyBorder="1" applyAlignment="1">
      <alignment vertical="center" wrapText="1"/>
    </xf>
    <xf numFmtId="0" fontId="34" fillId="6" borderId="14" xfId="0" applyFont="1" applyFill="1" applyBorder="1" applyAlignment="1">
      <alignment horizontal="center" vertical="center"/>
    </xf>
    <xf numFmtId="0" fontId="7" fillId="0" borderId="2" xfId="0" applyFont="1" applyBorder="1" applyAlignment="1">
      <alignment horizontal="center" vertical="center"/>
    </xf>
    <xf numFmtId="0" fontId="28" fillId="6" borderId="8" xfId="0" applyFont="1" applyFill="1" applyBorder="1" applyAlignment="1">
      <alignment horizontal="center" vertical="center" wrapText="1"/>
    </xf>
    <xf numFmtId="0" fontId="32" fillId="0" borderId="0" xfId="0" applyFont="1" applyBorder="1" applyAlignment="1">
      <alignment horizontal="center" vertical="top" wrapText="1"/>
    </xf>
    <xf numFmtId="0" fontId="7" fillId="0" borderId="0" xfId="0" applyFont="1" applyAlignment="1">
      <alignment horizontal="center" vertical="top" wrapText="1"/>
    </xf>
    <xf numFmtId="0" fontId="27" fillId="15" borderId="9" xfId="0" applyFont="1" applyFill="1" applyBorder="1" applyAlignment="1">
      <alignment horizontal="left" vertical="center" wrapText="1"/>
    </xf>
    <xf numFmtId="0" fontId="27" fillId="15" borderId="9" xfId="0" applyFont="1" applyFill="1" applyBorder="1" applyAlignment="1"/>
    <xf numFmtId="0" fontId="27" fillId="0" borderId="2" xfId="0" applyFont="1" applyBorder="1" applyAlignment="1"/>
    <xf numFmtId="0" fontId="29" fillId="5" borderId="9" xfId="0" applyFont="1" applyFill="1" applyBorder="1" applyAlignment="1" applyProtection="1">
      <alignment horizontal="left" wrapText="1"/>
      <protection locked="0"/>
    </xf>
    <xf numFmtId="0" fontId="28" fillId="6" borderId="14" xfId="0" applyFont="1" applyFill="1" applyBorder="1" applyAlignment="1">
      <alignment horizontal="center" vertical="center" wrapText="1"/>
    </xf>
    <xf numFmtId="0" fontId="27" fillId="0" borderId="2" xfId="0" applyFont="1" applyBorder="1" applyAlignment="1">
      <alignment horizontal="center"/>
    </xf>
    <xf numFmtId="0" fontId="29" fillId="0" borderId="19" xfId="0" applyFont="1" applyBorder="1" applyAlignment="1">
      <alignment vertical="center"/>
    </xf>
    <xf numFmtId="0" fontId="7" fillId="0" borderId="19" xfId="0" applyFont="1" applyBorder="1" applyAlignment="1">
      <alignment vertical="center"/>
    </xf>
    <xf numFmtId="0" fontId="93" fillId="15" borderId="14" xfId="0" applyFont="1" applyFill="1" applyBorder="1" applyAlignment="1" applyProtection="1">
      <alignment horizontal="left" vertical="top" wrapText="1" shrinkToFit="1"/>
      <protection locked="0"/>
    </xf>
    <xf numFmtId="0" fontId="11" fillId="0" borderId="9" xfId="0" applyFont="1" applyBorder="1" applyAlignment="1">
      <alignment vertical="top" wrapText="1" shrinkToFit="1"/>
    </xf>
    <xf numFmtId="0" fontId="11" fillId="0" borderId="2" xfId="0" applyFont="1" applyBorder="1" applyAlignment="1">
      <alignment vertical="top" wrapText="1" shrinkToFit="1"/>
    </xf>
    <xf numFmtId="0" fontId="70" fillId="0" borderId="0" xfId="0" applyFont="1" applyBorder="1" applyAlignment="1">
      <alignment vertical="center" wrapText="1"/>
    </xf>
    <xf numFmtId="0" fontId="71" fillId="0" borderId="0" xfId="0" applyFont="1" applyAlignment="1">
      <alignment wrapText="1"/>
    </xf>
    <xf numFmtId="0" fontId="63" fillId="0" borderId="17" xfId="0" applyFont="1" applyBorder="1" applyAlignment="1"/>
    <xf numFmtId="0" fontId="49" fillId="0" borderId="17" xfId="0" applyFont="1" applyBorder="1" applyAlignment="1"/>
    <xf numFmtId="0" fontId="28" fillId="6" borderId="8" xfId="0" applyFont="1" applyFill="1" applyBorder="1" applyAlignment="1">
      <alignment horizontal="center" vertical="center"/>
    </xf>
    <xf numFmtId="0" fontId="15" fillId="0" borderId="8" xfId="0" applyFont="1" applyBorder="1" applyAlignment="1">
      <alignment horizontal="center" vertical="center"/>
    </xf>
    <xf numFmtId="0" fontId="34" fillId="6" borderId="8" xfId="0" applyFont="1" applyFill="1" applyBorder="1" applyAlignment="1">
      <alignment horizontal="center" vertical="center" wrapText="1"/>
    </xf>
    <xf numFmtId="0" fontId="0" fillId="0" borderId="20" xfId="0" applyBorder="1" applyAlignment="1"/>
    <xf numFmtId="0" fontId="14" fillId="5" borderId="20" xfId="0" applyFont="1" applyFill="1" applyBorder="1" applyAlignment="1" applyProtection="1">
      <alignment horizontal="left" vertical="center" wrapText="1"/>
      <protection locked="0"/>
    </xf>
    <xf numFmtId="0" fontId="0" fillId="0" borderId="20" xfId="0" applyBorder="1" applyAlignment="1">
      <alignment wrapText="1"/>
    </xf>
    <xf numFmtId="0" fontId="7" fillId="0" borderId="10" xfId="0" applyFont="1" applyBorder="1" applyAlignment="1"/>
    <xf numFmtId="0" fontId="0" fillId="0" borderId="10" xfId="0" applyBorder="1" applyAlignment="1"/>
    <xf numFmtId="0" fontId="0" fillId="0" borderId="19" xfId="0" applyBorder="1" applyAlignment="1"/>
    <xf numFmtId="0" fontId="47" fillId="0" borderId="20" xfId="0" applyFont="1" applyBorder="1" applyAlignment="1"/>
    <xf numFmtId="0" fontId="27" fillId="0" borderId="8" xfId="0" applyFont="1" applyBorder="1" applyAlignment="1">
      <alignment horizontal="center" vertical="top" wrapText="1"/>
    </xf>
    <xf numFmtId="0" fontId="29" fillId="5" borderId="0" xfId="0" applyFont="1" applyFill="1" applyBorder="1" applyAlignment="1" applyProtection="1">
      <alignment horizontal="left" wrapText="1"/>
    </xf>
    <xf numFmtId="0" fontId="7" fillId="7" borderId="9" xfId="0" applyFont="1" applyFill="1" applyBorder="1" applyAlignment="1">
      <alignment horizontal="left" vertical="center" wrapText="1"/>
    </xf>
    <xf numFmtId="0" fontId="7" fillId="7" borderId="2" xfId="0" applyFont="1" applyFill="1" applyBorder="1" applyAlignment="1">
      <alignment vertical="center"/>
    </xf>
    <xf numFmtId="0" fontId="27" fillId="5" borderId="21" xfId="0" applyFont="1" applyFill="1" applyBorder="1" applyAlignment="1">
      <alignment wrapText="1"/>
    </xf>
    <xf numFmtId="0" fontId="27" fillId="5" borderId="19" xfId="0" applyFont="1" applyFill="1" applyBorder="1" applyAlignment="1">
      <alignment wrapText="1"/>
    </xf>
    <xf numFmtId="0" fontId="3" fillId="0" borderId="28" xfId="0" applyFont="1" applyBorder="1" applyAlignment="1">
      <alignment wrapText="1"/>
    </xf>
    <xf numFmtId="0" fontId="0" fillId="0" borderId="28" xfId="0" applyBorder="1" applyAlignment="1">
      <alignment wrapText="1"/>
    </xf>
    <xf numFmtId="0" fontId="7" fillId="0" borderId="26" xfId="0" applyFont="1" applyBorder="1" applyAlignment="1"/>
    <xf numFmtId="0" fontId="7" fillId="0" borderId="2" xfId="0" applyFont="1" applyBorder="1" applyAlignment="1">
      <alignment horizontal="center" vertical="center" wrapText="1"/>
    </xf>
    <xf numFmtId="0" fontId="7" fillId="7" borderId="2" xfId="0" applyFont="1" applyFill="1" applyBorder="1" applyAlignment="1">
      <alignment horizontal="left" vertical="center" wrapText="1"/>
    </xf>
    <xf numFmtId="0" fontId="2" fillId="0" borderId="9" xfId="0" applyFont="1" applyBorder="1" applyAlignment="1"/>
    <xf numFmtId="0" fontId="27" fillId="0" borderId="9" xfId="0" applyFont="1" applyBorder="1" applyAlignment="1">
      <alignment horizontal="left" wrapText="1"/>
    </xf>
    <xf numFmtId="0" fontId="27" fillId="0" borderId="9" xfId="0" applyFont="1" applyBorder="1" applyAlignment="1">
      <alignment horizontal="left"/>
    </xf>
    <xf numFmtId="0" fontId="29" fillId="0" borderId="0" xfId="0" applyFont="1" applyFill="1" applyBorder="1" applyAlignment="1" applyProtection="1">
      <alignment horizontal="left" vertical="center" wrapText="1"/>
    </xf>
    <xf numFmtId="0" fontId="7" fillId="0" borderId="0" xfId="0" applyFont="1" applyAlignment="1">
      <alignment vertical="center" wrapText="1"/>
    </xf>
    <xf numFmtId="0" fontId="14" fillId="7" borderId="14" xfId="0" applyFont="1" applyFill="1" applyBorder="1" applyAlignment="1" applyProtection="1">
      <alignment horizontal="left" vertical="top" wrapText="1"/>
      <protection locked="0"/>
    </xf>
    <xf numFmtId="0" fontId="15" fillId="7" borderId="9" xfId="0" applyFont="1" applyFill="1" applyBorder="1" applyAlignment="1">
      <alignment vertical="top" wrapText="1"/>
    </xf>
    <xf numFmtId="0" fontId="15" fillId="7" borderId="2" xfId="0" applyFont="1" applyFill="1" applyBorder="1" applyAlignment="1">
      <alignment vertical="top" wrapText="1"/>
    </xf>
    <xf numFmtId="0" fontId="27" fillId="0" borderId="0" xfId="0" applyFont="1" applyAlignment="1">
      <alignment vertical="top" wrapText="1"/>
    </xf>
    <xf numFmtId="0" fontId="27" fillId="0" borderId="24" xfId="0" applyFont="1" applyBorder="1" applyAlignment="1">
      <alignment vertical="top" wrapText="1"/>
    </xf>
    <xf numFmtId="0" fontId="0" fillId="0" borderId="0" xfId="0" applyAlignment="1">
      <alignment horizontal="right"/>
    </xf>
    <xf numFmtId="0" fontId="7" fillId="0" borderId="26" xfId="0" applyFont="1" applyBorder="1" applyAlignment="1">
      <alignment wrapText="1"/>
    </xf>
    <xf numFmtId="0" fontId="27" fillId="0" borderId="20" xfId="0" applyFont="1" applyBorder="1" applyAlignment="1">
      <alignment vertical="top" wrapText="1"/>
    </xf>
    <xf numFmtId="0" fontId="0" fillId="0" borderId="24" xfId="0" applyBorder="1" applyAlignment="1">
      <alignment horizontal="right"/>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7" borderId="2" xfId="0" applyFont="1" applyFill="1" applyBorder="1" applyAlignment="1"/>
    <xf numFmtId="0" fontId="7" fillId="0" borderId="8" xfId="0" applyFont="1" applyBorder="1" applyAlignment="1">
      <alignment horizontal="center" vertical="center"/>
    </xf>
    <xf numFmtId="0" fontId="28" fillId="6" borderId="14" xfId="0" applyFont="1" applyFill="1" applyBorder="1" applyAlignment="1">
      <alignment horizontal="center" vertical="center"/>
    </xf>
    <xf numFmtId="0" fontId="7" fillId="0" borderId="9" xfId="0" applyFont="1" applyBorder="1" applyAlignment="1">
      <alignment horizontal="center" vertical="center"/>
    </xf>
    <xf numFmtId="0" fontId="29" fillId="0" borderId="26" xfId="0" applyFont="1" applyFill="1" applyBorder="1" applyAlignment="1" applyProtection="1">
      <alignment horizontal="right" vertical="center" wrapText="1"/>
    </xf>
    <xf numFmtId="0" fontId="0" fillId="0" borderId="0" xfId="0" applyAlignment="1">
      <alignment vertical="center" wrapText="1"/>
    </xf>
    <xf numFmtId="10" fontId="1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9" xfId="0" applyBorder="1" applyAlignment="1">
      <alignment horizontal="left"/>
    </xf>
    <xf numFmtId="0" fontId="0" fillId="0" borderId="2" xfId="0" applyBorder="1" applyAlignment="1">
      <alignment horizontal="left"/>
    </xf>
    <xf numFmtId="0" fontId="29" fillId="0" borderId="0" xfId="0" applyFont="1" applyFill="1" applyBorder="1" applyAlignment="1" applyProtection="1">
      <alignment horizontal="right" vertical="center"/>
    </xf>
    <xf numFmtId="0" fontId="7" fillId="0" borderId="0" xfId="0" applyFont="1" applyAlignment="1">
      <alignment horizontal="right" wrapText="1"/>
    </xf>
    <xf numFmtId="0" fontId="7" fillId="0" borderId="0" xfId="0" applyFont="1" applyBorder="1" applyAlignment="1">
      <alignment horizontal="right" wrapText="1"/>
    </xf>
    <xf numFmtId="0" fontId="9" fillId="0" borderId="28" xfId="0" applyFont="1" applyBorder="1" applyAlignment="1"/>
    <xf numFmtId="0" fontId="27" fillId="0" borderId="9" xfId="0" applyFont="1" applyBorder="1" applyAlignment="1">
      <alignment horizontal="left" vertical="center" wrapText="1"/>
    </xf>
    <xf numFmtId="0" fontId="27" fillId="0" borderId="2" xfId="0" applyFont="1" applyBorder="1" applyAlignment="1">
      <alignment horizontal="left" vertical="center" wrapText="1"/>
    </xf>
    <xf numFmtId="0" fontId="25" fillId="5" borderId="0" xfId="0" applyFont="1" applyFill="1" applyBorder="1" applyAlignment="1" applyProtection="1">
      <alignment horizontal="left" vertical="center" wrapText="1"/>
    </xf>
    <xf numFmtId="0" fontId="0" fillId="0" borderId="2" xfId="0" applyBorder="1" applyAlignment="1">
      <alignment wrapText="1"/>
    </xf>
    <xf numFmtId="0" fontId="47" fillId="0" borderId="9" xfId="0" applyFont="1" applyBorder="1" applyAlignment="1">
      <alignment wrapText="1"/>
    </xf>
    <xf numFmtId="0" fontId="66" fillId="0" borderId="0" xfId="0" applyFont="1" applyAlignment="1">
      <alignment horizontal="left" vertical="top" wrapText="1"/>
    </xf>
    <xf numFmtId="0" fontId="68" fillId="0" borderId="0" xfId="0" applyFont="1" applyAlignment="1">
      <alignment horizontal="left" vertical="top" wrapText="1"/>
    </xf>
    <xf numFmtId="0" fontId="119" fillId="6" borderId="0" xfId="0" applyFont="1" applyFill="1" applyBorder="1" applyAlignment="1" applyProtection="1">
      <alignment horizontal="center" vertical="center" wrapText="1"/>
    </xf>
    <xf numFmtId="0" fontId="0" fillId="0" borderId="0" xfId="0" applyAlignment="1">
      <alignment horizontal="center"/>
    </xf>
    <xf numFmtId="0" fontId="29" fillId="0" borderId="19" xfId="0" applyFont="1" applyFill="1" applyBorder="1" applyAlignment="1" applyProtection="1">
      <alignment horizontal="left" vertical="top" wrapText="1"/>
      <protection locked="0"/>
    </xf>
    <xf numFmtId="0" fontId="0" fillId="0" borderId="19" xfId="0" applyFont="1" applyBorder="1" applyAlignment="1">
      <alignment horizontal="left" vertical="top" wrapText="1"/>
    </xf>
    <xf numFmtId="0" fontId="15" fillId="0" borderId="20" xfId="0" applyFont="1" applyFill="1" applyBorder="1" applyAlignment="1" applyProtection="1">
      <alignment horizontal="left" vertical="top" wrapText="1"/>
      <protection locked="0"/>
    </xf>
    <xf numFmtId="0" fontId="0" fillId="0" borderId="20" xfId="0" applyBorder="1" applyAlignment="1">
      <alignment horizontal="left" vertical="top" wrapText="1"/>
    </xf>
    <xf numFmtId="0" fontId="15" fillId="0" borderId="19" xfId="0" applyFont="1" applyFill="1" applyBorder="1" applyAlignment="1" applyProtection="1">
      <alignment horizontal="left" vertical="top" wrapText="1"/>
      <protection locked="0"/>
    </xf>
    <xf numFmtId="0" fontId="9" fillId="5" borderId="0" xfId="0" applyFont="1" applyFill="1" applyBorder="1" applyAlignment="1">
      <alignment vertical="top" wrapText="1"/>
    </xf>
    <xf numFmtId="0" fontId="15" fillId="7" borderId="14" xfId="0" applyFont="1" applyFill="1" applyBorder="1" applyAlignment="1" applyProtection="1">
      <alignment horizontal="left" vertical="center"/>
      <protection locked="0"/>
    </xf>
    <xf numFmtId="0" fontId="15" fillId="7" borderId="9" xfId="0" applyFont="1" applyFill="1" applyBorder="1" applyAlignment="1" applyProtection="1">
      <alignment horizontal="left" vertical="center"/>
      <protection locked="0"/>
    </xf>
    <xf numFmtId="0" fontId="0" fillId="0" borderId="2" xfId="0" applyBorder="1" applyAlignment="1">
      <alignment vertical="center"/>
    </xf>
    <xf numFmtId="0" fontId="29" fillId="0" borderId="0" xfId="0" applyFont="1" applyFill="1" applyBorder="1" applyAlignment="1" applyProtection="1">
      <alignment horizontal="right" vertical="center" wrapText="1"/>
    </xf>
  </cellXfs>
  <cellStyles count="2">
    <cellStyle name="Hipervínculo" xfId="1" builtinId="8"/>
    <cellStyle name="Normal" xfId="0" builtinId="0"/>
  </cellStyles>
  <dxfs count="25">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66FF33"/>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FF0000"/>
        </patternFill>
      </fill>
    </dxf>
    <dxf>
      <font>
        <b/>
        <i val="0"/>
      </font>
      <fill>
        <patternFill>
          <bgColor rgb="FF66FF33"/>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33"/>
      <color rgb="FF76FE22"/>
      <color rgb="FF80FE22"/>
      <color rgb="FF81FC24"/>
      <color rgb="FF77E739"/>
      <color rgb="FFF7EAE9"/>
      <color rgb="FFFAF1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17.jpg@01CFFA5C.FD315E4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cid:image017.jpg@01CFFA5C.FD315E40" TargetMode="External"/><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74083</xdr:rowOff>
    </xdr:from>
    <xdr:to>
      <xdr:col>1</xdr:col>
      <xdr:colOff>225612</xdr:colOff>
      <xdr:row>1</xdr:row>
      <xdr:rowOff>1058</xdr:rowOff>
    </xdr:to>
    <xdr:pic>
      <xdr:nvPicPr>
        <xdr:cNvPr id="2" name="1 Imagen" descr="Descripción: Descripción: cid:image003.jpg@01CFF99A.AB206320"/>
        <xdr:cNvPicPr/>
      </xdr:nvPicPr>
      <xdr:blipFill>
        <a:blip xmlns:r="http://schemas.openxmlformats.org/officeDocument/2006/relationships" r:embed="rId1" r:link="rId2" cstate="print"/>
        <a:srcRect/>
        <a:stretch>
          <a:fillRect/>
        </a:stretch>
      </xdr:blipFill>
      <xdr:spPr bwMode="auto">
        <a:xfrm>
          <a:off x="238125" y="74083"/>
          <a:ext cx="692337" cy="666750"/>
        </a:xfrm>
        <a:prstGeom prst="rect">
          <a:avLst/>
        </a:prstGeom>
        <a:noFill/>
        <a:ln w="9525">
          <a:noFill/>
          <a:miter lim="800000"/>
          <a:headEnd/>
          <a:tailEnd/>
        </a:ln>
      </xdr:spPr>
    </xdr:pic>
    <xdr:clientData/>
  </xdr:twoCellAnchor>
  <xdr:twoCellAnchor editAs="oneCell">
    <xdr:from>
      <xdr:col>6</xdr:col>
      <xdr:colOff>560917</xdr:colOff>
      <xdr:row>0</xdr:row>
      <xdr:rowOff>100542</xdr:rowOff>
    </xdr:from>
    <xdr:to>
      <xdr:col>9</xdr:col>
      <xdr:colOff>0</xdr:colOff>
      <xdr:row>1</xdr:row>
      <xdr:rowOff>1058</xdr:rowOff>
    </xdr:to>
    <xdr:pic>
      <xdr:nvPicPr>
        <xdr:cNvPr id="3" name="2 Imagen" descr="C:\Users\sugarcia\AppData\Local\Microsoft\Windows\Temporary Internet Files\Content.Word\FSE_ALTA vectorio.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37742" y="100542"/>
          <a:ext cx="972608" cy="5926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637117</xdr:colOff>
      <xdr:row>1</xdr:row>
      <xdr:rowOff>8467</xdr:rowOff>
    </xdr:from>
    <xdr:to>
      <xdr:col>8</xdr:col>
      <xdr:colOff>613832</xdr:colOff>
      <xdr:row>2</xdr:row>
      <xdr:rowOff>25400</xdr:rowOff>
    </xdr:to>
    <xdr:pic>
      <xdr:nvPicPr>
        <xdr:cNvPr id="5" name="4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8250" y="1879600"/>
          <a:ext cx="840315" cy="491067"/>
        </a:xfrm>
        <a:prstGeom prst="rect">
          <a:avLst/>
        </a:prstGeom>
        <a:noFill/>
        <a:ln>
          <a:noFill/>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6" name="5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6917" y="1877484"/>
          <a:ext cx="539750" cy="4614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nae.com.es/actividades.php?grupo=N" TargetMode="External"/><Relationship Id="rId13" Type="http://schemas.openxmlformats.org/officeDocument/2006/relationships/hyperlink" Target="http://www.cnae.com.es/actividades.php?grupo=I" TargetMode="External"/><Relationship Id="rId18" Type="http://schemas.openxmlformats.org/officeDocument/2006/relationships/hyperlink" Target="http://www.cnae.com.es/actividades.php?grupo=D" TargetMode="External"/><Relationship Id="rId3" Type="http://schemas.openxmlformats.org/officeDocument/2006/relationships/hyperlink" Target="http://www.cnae.com.es/actividades.php?grupo=S" TargetMode="External"/><Relationship Id="rId21" Type="http://schemas.openxmlformats.org/officeDocument/2006/relationships/hyperlink" Target="http://www.cnae.com.es/actividades.php?grupo=A" TargetMode="External"/><Relationship Id="rId7" Type="http://schemas.openxmlformats.org/officeDocument/2006/relationships/hyperlink" Target="http://www.cnae.com.es/actividades.php?grupo=O" TargetMode="External"/><Relationship Id="rId12" Type="http://schemas.openxmlformats.org/officeDocument/2006/relationships/hyperlink" Target="http://www.cnae.com.es/actividades.php?grupo=J" TargetMode="External"/><Relationship Id="rId17" Type="http://schemas.openxmlformats.org/officeDocument/2006/relationships/hyperlink" Target="http://www.cnae.com.es/actividades.php?grupo=E" TargetMode="External"/><Relationship Id="rId25" Type="http://schemas.openxmlformats.org/officeDocument/2006/relationships/comments" Target="../comments3.xml"/><Relationship Id="rId2" Type="http://schemas.openxmlformats.org/officeDocument/2006/relationships/hyperlink" Target="http://www.cnae.com.es/actividades.php?grupo=T" TargetMode="External"/><Relationship Id="rId16" Type="http://schemas.openxmlformats.org/officeDocument/2006/relationships/hyperlink" Target="http://www.cnae.com.es/actividades.php?grupo=F" TargetMode="External"/><Relationship Id="rId20" Type="http://schemas.openxmlformats.org/officeDocument/2006/relationships/hyperlink" Target="http://www.cnae.com.es/actividades.php?grupo=B" TargetMode="External"/><Relationship Id="rId1" Type="http://schemas.openxmlformats.org/officeDocument/2006/relationships/hyperlink" Target="http://www.cnae.com.es/actividades.php?grupo=U" TargetMode="External"/><Relationship Id="rId6" Type="http://schemas.openxmlformats.org/officeDocument/2006/relationships/hyperlink" Target="http://www.cnae.com.es/actividades.php?grupo=P" TargetMode="External"/><Relationship Id="rId11" Type="http://schemas.openxmlformats.org/officeDocument/2006/relationships/hyperlink" Target="http://www.cnae.com.es/actividades.php?grupo=K" TargetMode="External"/><Relationship Id="rId24" Type="http://schemas.openxmlformats.org/officeDocument/2006/relationships/vmlDrawing" Target="../drawings/vmlDrawing3.vml"/><Relationship Id="rId5" Type="http://schemas.openxmlformats.org/officeDocument/2006/relationships/hyperlink" Target="http://www.cnae.com.es/actividades.php?grupo=Q" TargetMode="External"/><Relationship Id="rId15" Type="http://schemas.openxmlformats.org/officeDocument/2006/relationships/hyperlink" Target="http://www.cnae.com.es/actividades.php?grupo=G" TargetMode="External"/><Relationship Id="rId23" Type="http://schemas.openxmlformats.org/officeDocument/2006/relationships/drawing" Target="../drawings/drawing2.xml"/><Relationship Id="rId10" Type="http://schemas.openxmlformats.org/officeDocument/2006/relationships/hyperlink" Target="http://www.cnae.com.es/actividades.php?grupo=L" TargetMode="External"/><Relationship Id="rId19" Type="http://schemas.openxmlformats.org/officeDocument/2006/relationships/hyperlink" Target="http://www.cnae.com.es/actividades.php?grupo=C" TargetMode="External"/><Relationship Id="rId4" Type="http://schemas.openxmlformats.org/officeDocument/2006/relationships/hyperlink" Target="http://www.cnae.com.es/actividades.php?grupo=R" TargetMode="External"/><Relationship Id="rId9" Type="http://schemas.openxmlformats.org/officeDocument/2006/relationships/hyperlink" Target="http://www.cnae.com.es/actividades.php?grupo=M" TargetMode="External"/><Relationship Id="rId14" Type="http://schemas.openxmlformats.org/officeDocument/2006/relationships/hyperlink" Target="http://www.cnae.com.es/actividades.php?grupo=H" TargetMode="External"/><Relationship Id="rId22"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CV197"/>
  <sheetViews>
    <sheetView topLeftCell="A176" zoomScaleNormal="100" zoomScaleSheetLayoutView="100" workbookViewId="0">
      <selection activeCell="E193" sqref="E193:I193"/>
    </sheetView>
  </sheetViews>
  <sheetFormatPr baseColWidth="10" defaultColWidth="10" defaultRowHeight="14" x14ac:dyDescent="0.3"/>
  <cols>
    <col min="1" max="1" width="9.58203125" style="3" customWidth="1"/>
    <col min="2" max="5" width="12.58203125" style="3" customWidth="1"/>
    <col min="6" max="6" width="9.83203125" style="3" customWidth="1"/>
    <col min="7" max="7" width="11" style="3" customWidth="1"/>
    <col min="8" max="8" width="8.58203125" style="3" customWidth="1"/>
    <col min="9" max="9" width="9.5" style="3" customWidth="1"/>
    <col min="10" max="10" width="0.58203125" style="91" customWidth="1"/>
    <col min="11" max="776" width="10" style="91"/>
    <col min="777" max="16384" width="10" style="3"/>
  </cols>
  <sheetData>
    <row r="1" spans="1:776" ht="63" customHeight="1" x14ac:dyDescent="0.4">
      <c r="A1" s="622" t="s">
        <v>2208</v>
      </c>
      <c r="B1" s="623"/>
      <c r="C1" s="623"/>
      <c r="D1" s="623"/>
      <c r="E1" s="623"/>
      <c r="F1" s="623"/>
      <c r="G1" s="623"/>
      <c r="H1" s="624"/>
      <c r="I1" s="624"/>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row>
    <row r="2" spans="1:776" ht="29.25" customHeight="1" x14ac:dyDescent="0.45">
      <c r="A2" s="394" t="s">
        <v>2209</v>
      </c>
      <c r="B2" s="395"/>
      <c r="C2" s="395"/>
      <c r="D2" s="395"/>
      <c r="E2" s="395"/>
      <c r="F2" s="395"/>
      <c r="G2" s="395"/>
      <c r="H2" s="395"/>
      <c r="I2" s="38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row>
    <row r="3" spans="1:776" ht="13.5" customHeight="1" x14ac:dyDescent="0.4">
      <c r="A3" s="17"/>
      <c r="B3" s="17"/>
      <c r="C3" s="17"/>
      <c r="D3" s="17"/>
      <c r="E3" s="17"/>
      <c r="F3" s="17"/>
      <c r="G3" s="140"/>
      <c r="H3" s="18"/>
      <c r="I3" s="1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row>
    <row r="4" spans="1:776" ht="16" customHeight="1" x14ac:dyDescent="0.4">
      <c r="A4" s="646" t="s">
        <v>1801</v>
      </c>
      <c r="B4" s="647"/>
      <c r="C4" s="634"/>
      <c r="D4" s="635"/>
      <c r="E4" s="204"/>
      <c r="F4" s="204"/>
      <c r="G4" s="204"/>
      <c r="H4" s="205"/>
      <c r="I4" s="205"/>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row>
    <row r="5" spans="1:776" ht="16" customHeight="1" x14ac:dyDescent="0.35">
      <c r="A5" s="646" t="s">
        <v>1802</v>
      </c>
      <c r="B5" s="647"/>
      <c r="C5" s="627" t="str">
        <f>+CONCATENATE('Formulario solicitud'!C6," ",'Formulario solicitud'!C8," ",'Formulario solicitud'!G8)</f>
        <v xml:space="preserve">  </v>
      </c>
      <c r="D5" s="628"/>
      <c r="E5" s="548"/>
      <c r="F5" s="548"/>
      <c r="G5" s="548"/>
      <c r="H5" s="548"/>
      <c r="I5" s="629"/>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row>
    <row r="6" spans="1:776" ht="20.25" customHeight="1" x14ac:dyDescent="0.35">
      <c r="A6" s="640" t="s">
        <v>1803</v>
      </c>
      <c r="B6" s="640"/>
      <c r="C6" s="627">
        <f>+'Formulario solicitud'!E156</f>
        <v>0</v>
      </c>
      <c r="D6" s="628"/>
      <c r="E6" s="548"/>
      <c r="F6" s="548"/>
      <c r="G6" s="548"/>
      <c r="H6" s="548"/>
      <c r="I6" s="629"/>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row>
    <row r="7" spans="1:776" ht="16" customHeight="1" x14ac:dyDescent="0.35">
      <c r="A7" s="632" t="s">
        <v>2123</v>
      </c>
      <c r="B7" s="633"/>
      <c r="C7" s="628">
        <f>+'Formulario solicitud'!C18</f>
        <v>0</v>
      </c>
      <c r="D7" s="548"/>
      <c r="E7" s="548"/>
      <c r="F7" s="629"/>
      <c r="G7" s="368" t="s">
        <v>2124</v>
      </c>
      <c r="H7" s="648" t="str">
        <f>+'Formulario solicitud'!H18</f>
        <v>___</v>
      </c>
      <c r="I7" s="629"/>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row>
    <row r="8" spans="1:776" ht="16" customHeight="1" x14ac:dyDescent="0.4">
      <c r="A8" s="646" t="s">
        <v>1804</v>
      </c>
      <c r="B8" s="647"/>
      <c r="C8" s="636">
        <f>+'Formulario solicitud'!E227</f>
        <v>0</v>
      </c>
      <c r="D8" s="637"/>
      <c r="E8" s="204"/>
      <c r="F8" s="204"/>
      <c r="G8" s="204"/>
      <c r="H8" s="205"/>
      <c r="I8" s="205"/>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row>
    <row r="9" spans="1:776" ht="16" customHeight="1" thickBot="1" x14ac:dyDescent="0.45">
      <c r="A9" s="646" t="s">
        <v>2205</v>
      </c>
      <c r="B9" s="647"/>
      <c r="C9" s="638"/>
      <c r="D9" s="639"/>
      <c r="E9" s="17"/>
      <c r="F9" s="17"/>
      <c r="G9" s="140"/>
      <c r="H9" s="18"/>
      <c r="I9" s="18"/>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row>
    <row r="10" spans="1:776" ht="35.25" customHeight="1" thickBot="1" x14ac:dyDescent="0.45">
      <c r="A10" s="26"/>
      <c r="B10" s="27"/>
      <c r="C10" s="17"/>
      <c r="D10" s="17"/>
      <c r="E10" s="17"/>
      <c r="F10" s="17"/>
      <c r="G10" s="19" t="s">
        <v>1795</v>
      </c>
      <c r="H10" s="603" t="s">
        <v>2206</v>
      </c>
      <c r="I10" s="641"/>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row>
    <row r="11" spans="1:776" ht="34.5" customHeight="1" thickBot="1" x14ac:dyDescent="0.35">
      <c r="A11" s="522" t="s">
        <v>2211</v>
      </c>
      <c r="B11" s="523"/>
      <c r="C11" s="523"/>
      <c r="D11" s="523"/>
      <c r="E11" s="523"/>
      <c r="F11" s="523"/>
      <c r="G11" s="642" t="str">
        <f>+IF(AND(G13="SÍ",G16="SÍ",G30="Sí",G45="Sí"),"CUMPLE REQUISITOS","INCUMPLIMIENTO REQUISITOS")</f>
        <v>INCUMPLIMIENTO REQUISITOS</v>
      </c>
      <c r="H11" s="643"/>
      <c r="I11" s="64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row>
    <row r="12" spans="1:776" ht="9" customHeight="1" thickBot="1" x14ac:dyDescent="0.4">
      <c r="A12" s="541"/>
      <c r="B12" s="542"/>
      <c r="C12" s="542"/>
      <c r="D12" s="542"/>
      <c r="E12" s="542"/>
      <c r="F12" s="542"/>
      <c r="G12" s="542"/>
      <c r="H12" s="542"/>
      <c r="I12" s="54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row>
    <row r="13" spans="1:776" ht="40.75" customHeight="1" x14ac:dyDescent="0.35">
      <c r="A13" s="424" t="s">
        <v>2101</v>
      </c>
      <c r="B13" s="425"/>
      <c r="C13" s="425"/>
      <c r="D13" s="425"/>
      <c r="E13" s="425"/>
      <c r="F13" s="425"/>
      <c r="G13" s="152" t="s">
        <v>1805</v>
      </c>
      <c r="H13" s="644" t="str">
        <f t="shared" ref="H13:H30" si="0">IF(G13="No","INCUMPLIMIENTO GRAVE","OK")</f>
        <v>OK</v>
      </c>
      <c r="I13" s="645"/>
      <c r="K13" s="398" t="str">
        <f t="shared" ref="K13:K35" si="1">+IF(G13="No","ya que las ayudas de la Fundación ONCE para fomento del autoempleo van destinadas a financiar la puesta en marcha de iniciativas empresariales de nueva creación.","   ")</f>
        <v xml:space="preserve">   </v>
      </c>
      <c r="L13" s="399"/>
      <c r="M13" s="399"/>
      <c r="N13" s="399"/>
      <c r="O13" s="399"/>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row>
    <row r="14" spans="1:776" s="208" customFormat="1" ht="14.15" hidden="1" customHeight="1" x14ac:dyDescent="0.35">
      <c r="A14" s="568" t="s">
        <v>2127</v>
      </c>
      <c r="B14" s="569"/>
      <c r="C14" s="230">
        <f>+'Formulario solicitud'!E170</f>
        <v>0</v>
      </c>
      <c r="D14" s="630" t="s">
        <v>2125</v>
      </c>
      <c r="E14" s="631"/>
      <c r="F14" s="228">
        <f>+'Formulario solicitud'!E173</f>
        <v>0</v>
      </c>
      <c r="G14" s="231" t="str">
        <f t="shared" ref="G14:I14" si="2">+IF(C14="No","Por incumpl  ","   ")</f>
        <v xml:space="preserve">   </v>
      </c>
      <c r="H14" s="232" t="str">
        <f t="shared" si="2"/>
        <v xml:space="preserve">   </v>
      </c>
      <c r="I14" s="233" t="str">
        <f t="shared" si="2"/>
        <v xml:space="preserve">   </v>
      </c>
      <c r="J14" s="90"/>
      <c r="K14" s="398" t="str">
        <f t="shared" si="1"/>
        <v xml:space="preserve">   </v>
      </c>
      <c r="L14" s="399"/>
      <c r="M14" s="399"/>
      <c r="N14" s="399"/>
      <c r="O14" s="399"/>
    </row>
    <row r="15" spans="1:776" s="208" customFormat="1" ht="14.15" hidden="1" customHeight="1" x14ac:dyDescent="0.35">
      <c r="A15" s="568" t="s">
        <v>1806</v>
      </c>
      <c r="B15" s="569"/>
      <c r="C15" s="234">
        <f>+'Formulario solicitud'!E171</f>
        <v>0</v>
      </c>
      <c r="D15" s="235"/>
      <c r="E15" s="236"/>
      <c r="F15" s="237"/>
      <c r="G15" s="232"/>
      <c r="H15" s="232"/>
      <c r="I15" s="233"/>
      <c r="J15" s="90"/>
      <c r="K15" s="206"/>
      <c r="L15" s="207"/>
      <c r="M15" s="207"/>
      <c r="N15" s="207"/>
      <c r="O15" s="207"/>
    </row>
    <row r="16" spans="1:776" ht="48" customHeight="1" x14ac:dyDescent="0.35">
      <c r="A16" s="432" t="s">
        <v>2103</v>
      </c>
      <c r="B16" s="625"/>
      <c r="C16" s="625"/>
      <c r="D16" s="626"/>
      <c r="E16" s="626"/>
      <c r="F16" s="626"/>
      <c r="G16" s="153" t="s">
        <v>1805</v>
      </c>
      <c r="H16" s="457" t="str">
        <f t="shared" si="0"/>
        <v>OK</v>
      </c>
      <c r="I16" s="458"/>
      <c r="K16" s="398" t="str">
        <f>+IF(G16="No",(CONCATENATE("puesto que no encaja dentro de las líneas de actuación de Fundación ONCE, financiar actividades empresariales cuando el capital social, junto con el poder de representación ","de la sociedad constituida, no se ostente en su mayoría por socios con discapacidad")),"   ")</f>
        <v xml:space="preserve">   </v>
      </c>
      <c r="L16" s="399"/>
      <c r="M16" s="399"/>
      <c r="N16" s="399"/>
      <c r="O16" s="399"/>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row>
    <row r="17" spans="1:776" s="250" customFormat="1" ht="14.15" hidden="1" customHeight="1" x14ac:dyDescent="0.35">
      <c r="A17" s="408" t="s">
        <v>1807</v>
      </c>
      <c r="B17" s="587"/>
      <c r="C17" s="400" t="str">
        <f>+'Formulario solicitud'!B87</f>
        <v xml:space="preserve">  </v>
      </c>
      <c r="D17" s="401"/>
      <c r="E17" s="401"/>
      <c r="F17" s="402"/>
      <c r="G17" s="248" t="str">
        <f t="shared" ref="G17:G20" si="3">+IF(C17="No","Por incumpl  ","   ")</f>
        <v xml:space="preserve">   </v>
      </c>
      <c r="H17" s="248" t="str">
        <f t="shared" ref="H17:H28" si="4">+IF(D17="No","Por incumpl  ","   ")</f>
        <v xml:space="preserve">   </v>
      </c>
      <c r="I17" s="248" t="str">
        <f t="shared" ref="I17:I28" si="5">+IF(E17="No","Por incumpl  ","   ")</f>
        <v xml:space="preserve">   </v>
      </c>
      <c r="J17" s="249"/>
      <c r="K17" s="396" t="str">
        <f t="shared" si="1"/>
        <v xml:space="preserve">   </v>
      </c>
      <c r="L17" s="397"/>
      <c r="M17" s="397"/>
      <c r="N17" s="397"/>
      <c r="O17" s="397"/>
    </row>
    <row r="18" spans="1:776" s="250" customFormat="1" ht="14.15" hidden="1" customHeight="1" x14ac:dyDescent="0.35">
      <c r="A18" s="408" t="s">
        <v>1812</v>
      </c>
      <c r="B18" s="409"/>
      <c r="C18" s="405" t="str">
        <f>+'Formulario solicitud'!D89</f>
        <v>___</v>
      </c>
      <c r="D18" s="406"/>
      <c r="E18" s="406"/>
      <c r="F18" s="407"/>
      <c r="G18" s="248" t="str">
        <f t="shared" si="3"/>
        <v xml:space="preserve">   </v>
      </c>
      <c r="H18" s="248" t="str">
        <f t="shared" si="4"/>
        <v xml:space="preserve">   </v>
      </c>
      <c r="I18" s="248" t="str">
        <f t="shared" si="5"/>
        <v xml:space="preserve">   </v>
      </c>
      <c r="J18" s="249"/>
      <c r="K18" s="396" t="str">
        <f t="shared" si="1"/>
        <v xml:space="preserve">   </v>
      </c>
      <c r="L18" s="397"/>
      <c r="M18" s="397"/>
      <c r="N18" s="397"/>
      <c r="O18" s="397"/>
    </row>
    <row r="19" spans="1:776" s="250" customFormat="1" ht="14.15" hidden="1" customHeight="1" x14ac:dyDescent="0.35">
      <c r="A19" s="408" t="s">
        <v>2077</v>
      </c>
      <c r="B19" s="587"/>
      <c r="C19" s="587"/>
      <c r="D19" s="241">
        <f>+'Formulario solicitud'!G91</f>
        <v>0</v>
      </c>
      <c r="E19" s="574"/>
      <c r="F19" s="575"/>
      <c r="G19" s="248" t="str">
        <f t="shared" si="3"/>
        <v xml:space="preserve">   </v>
      </c>
      <c r="H19" s="248" t="str">
        <f t="shared" si="4"/>
        <v xml:space="preserve">   </v>
      </c>
      <c r="I19" s="248" t="str">
        <f t="shared" si="5"/>
        <v xml:space="preserve">   </v>
      </c>
      <c r="J19" s="249"/>
      <c r="K19" s="396" t="str">
        <f t="shared" si="1"/>
        <v xml:space="preserve">   </v>
      </c>
      <c r="L19" s="397"/>
      <c r="M19" s="397"/>
      <c r="N19" s="397"/>
      <c r="O19" s="397"/>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c r="FK19" s="249"/>
      <c r="FL19" s="249"/>
      <c r="FM19" s="249"/>
      <c r="FN19" s="249"/>
      <c r="FO19" s="249"/>
      <c r="FP19" s="249"/>
      <c r="FQ19" s="249"/>
      <c r="FR19" s="249"/>
      <c r="FS19" s="249"/>
      <c r="FT19" s="249"/>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c r="HD19" s="249"/>
      <c r="HE19" s="249"/>
      <c r="HF19" s="249"/>
      <c r="HG19" s="249"/>
      <c r="HH19" s="249"/>
      <c r="HI19" s="249"/>
      <c r="HJ19" s="249"/>
      <c r="HK19" s="249"/>
      <c r="HL19" s="249"/>
      <c r="HM19" s="249"/>
      <c r="HN19" s="249"/>
      <c r="HO19" s="249"/>
      <c r="HP19" s="249"/>
      <c r="HQ19" s="249"/>
      <c r="HR19" s="249"/>
      <c r="HS19" s="249"/>
      <c r="HT19" s="249"/>
      <c r="HU19" s="249"/>
      <c r="HV19" s="249"/>
      <c r="HW19" s="249"/>
      <c r="HX19" s="249"/>
      <c r="HY19" s="249"/>
      <c r="HZ19" s="249"/>
      <c r="IA19" s="249"/>
      <c r="IB19" s="249"/>
      <c r="IC19" s="249"/>
      <c r="ID19" s="249"/>
      <c r="IE19" s="249"/>
      <c r="IF19" s="249"/>
      <c r="IG19" s="249"/>
      <c r="IH19" s="249"/>
      <c r="II19" s="249"/>
      <c r="IJ19" s="249"/>
      <c r="IK19" s="249"/>
      <c r="IL19" s="249"/>
      <c r="IM19" s="249"/>
      <c r="IN19" s="249"/>
      <c r="IO19" s="249"/>
      <c r="IP19" s="249"/>
      <c r="IQ19" s="249"/>
      <c r="IR19" s="249"/>
      <c r="IS19" s="249"/>
      <c r="IT19" s="249"/>
      <c r="IU19" s="249"/>
      <c r="IV19" s="249"/>
      <c r="IW19" s="249"/>
      <c r="IX19" s="249"/>
      <c r="IY19" s="249"/>
      <c r="IZ19" s="249"/>
      <c r="JA19" s="249"/>
      <c r="JB19" s="249"/>
      <c r="JC19" s="249"/>
      <c r="JD19" s="249"/>
      <c r="JE19" s="249"/>
      <c r="JF19" s="249"/>
      <c r="JG19" s="249"/>
      <c r="JH19" s="249"/>
      <c r="JI19" s="249"/>
      <c r="JJ19" s="249"/>
      <c r="JK19" s="249"/>
      <c r="JL19" s="249"/>
      <c r="JM19" s="249"/>
      <c r="JN19" s="249"/>
      <c r="JO19" s="249"/>
      <c r="JP19" s="249"/>
      <c r="JQ19" s="249"/>
      <c r="JR19" s="249"/>
      <c r="JS19" s="249"/>
      <c r="JT19" s="249"/>
      <c r="JU19" s="249"/>
      <c r="JV19" s="249"/>
      <c r="JW19" s="249"/>
      <c r="JX19" s="249"/>
      <c r="JY19" s="249"/>
      <c r="JZ19" s="249"/>
      <c r="KA19" s="249"/>
      <c r="KB19" s="249"/>
      <c r="KC19" s="249"/>
      <c r="KD19" s="249"/>
      <c r="KE19" s="249"/>
      <c r="KF19" s="249"/>
      <c r="KG19" s="249"/>
      <c r="KH19" s="249"/>
      <c r="KI19" s="249"/>
      <c r="KJ19" s="249"/>
      <c r="KK19" s="249"/>
      <c r="KL19" s="249"/>
      <c r="KM19" s="249"/>
      <c r="KN19" s="249"/>
      <c r="KO19" s="249"/>
      <c r="KP19" s="249"/>
      <c r="KQ19" s="249"/>
      <c r="KR19" s="249"/>
      <c r="KS19" s="249"/>
      <c r="KT19" s="249"/>
      <c r="KU19" s="249"/>
      <c r="KV19" s="249"/>
      <c r="KW19" s="249"/>
      <c r="KX19" s="249"/>
      <c r="KY19" s="249"/>
      <c r="KZ19" s="249"/>
      <c r="LA19" s="249"/>
      <c r="LB19" s="249"/>
      <c r="LC19" s="249"/>
      <c r="LD19" s="249"/>
      <c r="LE19" s="249"/>
      <c r="LF19" s="249"/>
      <c r="LG19" s="249"/>
      <c r="LH19" s="249"/>
      <c r="LI19" s="249"/>
      <c r="LJ19" s="249"/>
      <c r="LK19" s="249"/>
      <c r="LL19" s="249"/>
      <c r="LM19" s="249"/>
      <c r="LN19" s="249"/>
      <c r="LO19" s="249"/>
      <c r="LP19" s="249"/>
      <c r="LQ19" s="249"/>
      <c r="LR19" s="249"/>
      <c r="LS19" s="249"/>
      <c r="LT19" s="249"/>
      <c r="LU19" s="249"/>
      <c r="LV19" s="249"/>
      <c r="LW19" s="249"/>
      <c r="LX19" s="249"/>
      <c r="LY19" s="249"/>
      <c r="LZ19" s="249"/>
      <c r="MA19" s="249"/>
      <c r="MB19" s="249"/>
      <c r="MC19" s="249"/>
      <c r="MD19" s="249"/>
      <c r="ME19" s="249"/>
      <c r="MF19" s="249"/>
      <c r="MG19" s="249"/>
      <c r="MH19" s="249"/>
      <c r="MI19" s="249"/>
      <c r="MJ19" s="249"/>
      <c r="MK19" s="249"/>
      <c r="ML19" s="249"/>
      <c r="MM19" s="249"/>
      <c r="MN19" s="249"/>
      <c r="MO19" s="249"/>
      <c r="MP19" s="249"/>
      <c r="MQ19" s="249"/>
      <c r="MR19" s="249"/>
      <c r="MS19" s="249"/>
      <c r="MT19" s="249"/>
      <c r="MU19" s="249"/>
      <c r="MV19" s="249"/>
      <c r="MW19" s="249"/>
      <c r="MX19" s="249"/>
      <c r="MY19" s="249"/>
      <c r="MZ19" s="249"/>
      <c r="NA19" s="249"/>
      <c r="NB19" s="249"/>
      <c r="NC19" s="249"/>
      <c r="ND19" s="249"/>
      <c r="NE19" s="249"/>
      <c r="NF19" s="249"/>
      <c r="NG19" s="249"/>
      <c r="NH19" s="249"/>
      <c r="NI19" s="249"/>
      <c r="NJ19" s="249"/>
      <c r="NK19" s="249"/>
      <c r="NL19" s="249"/>
      <c r="NM19" s="249"/>
      <c r="NN19" s="249"/>
      <c r="NO19" s="249"/>
      <c r="NP19" s="249"/>
      <c r="NQ19" s="249"/>
      <c r="NR19" s="249"/>
      <c r="NS19" s="249"/>
      <c r="NT19" s="249"/>
      <c r="NU19" s="249"/>
      <c r="NV19" s="249"/>
      <c r="NW19" s="249"/>
      <c r="NX19" s="249"/>
      <c r="NY19" s="249"/>
      <c r="NZ19" s="249"/>
      <c r="OA19" s="249"/>
      <c r="OB19" s="249"/>
      <c r="OC19" s="249"/>
      <c r="OD19" s="249"/>
      <c r="OE19" s="249"/>
      <c r="OF19" s="249"/>
      <c r="OG19" s="249"/>
      <c r="OH19" s="249"/>
      <c r="OI19" s="249"/>
      <c r="OJ19" s="249"/>
      <c r="OK19" s="249"/>
      <c r="OL19" s="249"/>
      <c r="OM19" s="249"/>
      <c r="ON19" s="249"/>
      <c r="OO19" s="249"/>
      <c r="OP19" s="249"/>
      <c r="OQ19" s="249"/>
      <c r="OR19" s="249"/>
      <c r="OS19" s="249"/>
      <c r="OT19" s="249"/>
      <c r="OU19" s="249"/>
      <c r="OV19" s="249"/>
      <c r="OW19" s="249"/>
      <c r="OX19" s="249"/>
      <c r="OY19" s="249"/>
      <c r="OZ19" s="249"/>
      <c r="PA19" s="249"/>
      <c r="PB19" s="249"/>
      <c r="PC19" s="249"/>
      <c r="PD19" s="249"/>
      <c r="PE19" s="249"/>
      <c r="PF19" s="249"/>
      <c r="PG19" s="249"/>
      <c r="PH19" s="249"/>
      <c r="PI19" s="249"/>
      <c r="PJ19" s="249"/>
      <c r="PK19" s="249"/>
      <c r="PL19" s="249"/>
      <c r="PM19" s="249"/>
      <c r="PN19" s="249"/>
      <c r="PO19" s="249"/>
      <c r="PP19" s="249"/>
      <c r="PQ19" s="249"/>
      <c r="PR19" s="249"/>
      <c r="PS19" s="249"/>
      <c r="PT19" s="249"/>
      <c r="PU19" s="249"/>
      <c r="PV19" s="249"/>
      <c r="PW19" s="249"/>
      <c r="PX19" s="249"/>
      <c r="PY19" s="249"/>
      <c r="PZ19" s="249"/>
      <c r="QA19" s="249"/>
      <c r="QB19" s="249"/>
      <c r="QC19" s="249"/>
      <c r="QD19" s="249"/>
      <c r="QE19" s="249"/>
      <c r="QF19" s="249"/>
      <c r="QG19" s="249"/>
      <c r="QH19" s="249"/>
      <c r="QI19" s="249"/>
      <c r="QJ19" s="249"/>
      <c r="QK19" s="249"/>
      <c r="QL19" s="249"/>
      <c r="QM19" s="249"/>
      <c r="QN19" s="249"/>
      <c r="QO19" s="249"/>
      <c r="QP19" s="249"/>
      <c r="QQ19" s="249"/>
      <c r="QR19" s="249"/>
      <c r="QS19" s="249"/>
      <c r="QT19" s="249"/>
      <c r="QU19" s="249"/>
      <c r="QV19" s="249"/>
      <c r="QW19" s="249"/>
      <c r="QX19" s="249"/>
      <c r="QY19" s="249"/>
      <c r="QZ19" s="249"/>
      <c r="RA19" s="249"/>
      <c r="RB19" s="249"/>
      <c r="RC19" s="249"/>
      <c r="RD19" s="249"/>
      <c r="RE19" s="249"/>
      <c r="RF19" s="249"/>
      <c r="RG19" s="249"/>
      <c r="RH19" s="249"/>
      <c r="RI19" s="249"/>
      <c r="RJ19" s="249"/>
      <c r="RK19" s="249"/>
      <c r="RL19" s="249"/>
      <c r="RM19" s="249"/>
      <c r="RN19" s="249"/>
      <c r="RO19" s="249"/>
      <c r="RP19" s="249"/>
      <c r="RQ19" s="249"/>
      <c r="RR19" s="249"/>
      <c r="RS19" s="249"/>
      <c r="RT19" s="249"/>
      <c r="RU19" s="249"/>
      <c r="RV19" s="249"/>
      <c r="RW19" s="249"/>
      <c r="RX19" s="249"/>
      <c r="RY19" s="249"/>
      <c r="RZ19" s="249"/>
      <c r="SA19" s="249"/>
      <c r="SB19" s="249"/>
      <c r="SC19" s="249"/>
      <c r="SD19" s="249"/>
      <c r="SE19" s="249"/>
      <c r="SF19" s="249"/>
      <c r="SG19" s="249"/>
      <c r="SH19" s="249"/>
      <c r="SI19" s="249"/>
      <c r="SJ19" s="249"/>
      <c r="SK19" s="249"/>
      <c r="SL19" s="249"/>
      <c r="SM19" s="249"/>
      <c r="SN19" s="249"/>
      <c r="SO19" s="249"/>
      <c r="SP19" s="249"/>
      <c r="SQ19" s="249"/>
      <c r="SR19" s="249"/>
      <c r="SS19" s="249"/>
      <c r="ST19" s="249"/>
      <c r="SU19" s="249"/>
      <c r="SV19" s="249"/>
      <c r="SW19" s="249"/>
      <c r="SX19" s="249"/>
      <c r="SY19" s="249"/>
      <c r="SZ19" s="249"/>
      <c r="TA19" s="249"/>
      <c r="TB19" s="249"/>
      <c r="TC19" s="249"/>
      <c r="TD19" s="249"/>
      <c r="TE19" s="249"/>
      <c r="TF19" s="249"/>
      <c r="TG19" s="249"/>
      <c r="TH19" s="249"/>
      <c r="TI19" s="249"/>
      <c r="TJ19" s="249"/>
      <c r="TK19" s="249"/>
      <c r="TL19" s="249"/>
      <c r="TM19" s="249"/>
      <c r="TN19" s="249"/>
      <c r="TO19" s="249"/>
      <c r="TP19" s="249"/>
      <c r="TQ19" s="249"/>
      <c r="TR19" s="249"/>
      <c r="TS19" s="249"/>
      <c r="TT19" s="249"/>
      <c r="TU19" s="249"/>
      <c r="TV19" s="249"/>
      <c r="TW19" s="249"/>
      <c r="TX19" s="249"/>
      <c r="TY19" s="249"/>
      <c r="TZ19" s="249"/>
      <c r="UA19" s="249"/>
      <c r="UB19" s="249"/>
      <c r="UC19" s="249"/>
      <c r="UD19" s="249"/>
      <c r="UE19" s="249"/>
      <c r="UF19" s="249"/>
      <c r="UG19" s="249"/>
      <c r="UH19" s="249"/>
      <c r="UI19" s="249"/>
      <c r="UJ19" s="249"/>
      <c r="UK19" s="249"/>
      <c r="UL19" s="249"/>
      <c r="UM19" s="249"/>
      <c r="UN19" s="249"/>
      <c r="UO19" s="249"/>
      <c r="UP19" s="249"/>
      <c r="UQ19" s="249"/>
      <c r="UR19" s="249"/>
      <c r="US19" s="249"/>
      <c r="UT19" s="249"/>
      <c r="UU19" s="249"/>
      <c r="UV19" s="249"/>
      <c r="UW19" s="249"/>
      <c r="UX19" s="249"/>
      <c r="UY19" s="249"/>
      <c r="UZ19" s="249"/>
      <c r="VA19" s="249"/>
      <c r="VB19" s="249"/>
      <c r="VC19" s="249"/>
      <c r="VD19" s="249"/>
      <c r="VE19" s="249"/>
      <c r="VF19" s="249"/>
      <c r="VG19" s="249"/>
      <c r="VH19" s="249"/>
      <c r="VI19" s="249"/>
      <c r="VJ19" s="249"/>
      <c r="VK19" s="249"/>
      <c r="VL19" s="249"/>
      <c r="VM19" s="249"/>
      <c r="VN19" s="249"/>
      <c r="VO19" s="249"/>
      <c r="VP19" s="249"/>
      <c r="VQ19" s="249"/>
      <c r="VR19" s="249"/>
      <c r="VS19" s="249"/>
      <c r="VT19" s="249"/>
      <c r="VU19" s="249"/>
      <c r="VV19" s="249"/>
      <c r="VW19" s="249"/>
      <c r="VX19" s="249"/>
      <c r="VY19" s="249"/>
      <c r="VZ19" s="249"/>
      <c r="WA19" s="249"/>
      <c r="WB19" s="249"/>
      <c r="WC19" s="249"/>
      <c r="WD19" s="249"/>
      <c r="WE19" s="249"/>
      <c r="WF19" s="249"/>
      <c r="WG19" s="249"/>
      <c r="WH19" s="249"/>
      <c r="WI19" s="249"/>
      <c r="WJ19" s="249"/>
      <c r="WK19" s="249"/>
      <c r="WL19" s="249"/>
      <c r="WM19" s="249"/>
      <c r="WN19" s="249"/>
      <c r="WO19" s="249"/>
      <c r="WP19" s="249"/>
      <c r="WQ19" s="249"/>
      <c r="WR19" s="249"/>
      <c r="WS19" s="249"/>
      <c r="WT19" s="249"/>
      <c r="WU19" s="249"/>
      <c r="WV19" s="249"/>
      <c r="WW19" s="249"/>
      <c r="WX19" s="249"/>
      <c r="WY19" s="249"/>
      <c r="WZ19" s="249"/>
      <c r="XA19" s="249"/>
      <c r="XB19" s="249"/>
      <c r="XC19" s="249"/>
      <c r="XD19" s="249"/>
      <c r="XE19" s="249"/>
      <c r="XF19" s="249"/>
      <c r="XG19" s="249"/>
      <c r="XH19" s="249"/>
      <c r="XI19" s="249"/>
      <c r="XJ19" s="249"/>
      <c r="XK19" s="249"/>
      <c r="XL19" s="249"/>
      <c r="XM19" s="249"/>
      <c r="XN19" s="249"/>
      <c r="XO19" s="249"/>
      <c r="XP19" s="249"/>
      <c r="XQ19" s="249"/>
      <c r="XR19" s="249"/>
      <c r="XS19" s="249"/>
      <c r="XT19" s="249"/>
      <c r="XU19" s="249"/>
      <c r="XV19" s="249"/>
      <c r="XW19" s="249"/>
      <c r="XX19" s="249"/>
      <c r="XY19" s="249"/>
      <c r="XZ19" s="249"/>
      <c r="YA19" s="249"/>
      <c r="YB19" s="249"/>
      <c r="YC19" s="249"/>
      <c r="YD19" s="249"/>
      <c r="YE19" s="249"/>
      <c r="YF19" s="249"/>
      <c r="YG19" s="249"/>
      <c r="YH19" s="249"/>
      <c r="YI19" s="249"/>
      <c r="YJ19" s="249"/>
      <c r="YK19" s="249"/>
      <c r="YL19" s="249"/>
      <c r="YM19" s="249"/>
      <c r="YN19" s="249"/>
      <c r="YO19" s="249"/>
      <c r="YP19" s="249"/>
      <c r="YQ19" s="249"/>
      <c r="YR19" s="249"/>
      <c r="YS19" s="249"/>
      <c r="YT19" s="249"/>
      <c r="YU19" s="249"/>
      <c r="YV19" s="249"/>
      <c r="YW19" s="249"/>
      <c r="YX19" s="249"/>
      <c r="YY19" s="249"/>
      <c r="YZ19" s="249"/>
      <c r="ZA19" s="249"/>
      <c r="ZB19" s="249"/>
      <c r="ZC19" s="249"/>
      <c r="ZD19" s="249"/>
      <c r="ZE19" s="249"/>
      <c r="ZF19" s="249"/>
      <c r="ZG19" s="249"/>
      <c r="ZH19" s="249"/>
      <c r="ZI19" s="249"/>
      <c r="ZJ19" s="249"/>
      <c r="ZK19" s="249"/>
      <c r="ZL19" s="249"/>
      <c r="ZM19" s="249"/>
      <c r="ZN19" s="249"/>
      <c r="ZO19" s="249"/>
      <c r="ZP19" s="249"/>
      <c r="ZQ19" s="249"/>
      <c r="ZR19" s="249"/>
      <c r="ZS19" s="249"/>
      <c r="ZT19" s="249"/>
      <c r="ZU19" s="249"/>
      <c r="ZV19" s="249"/>
      <c r="ZW19" s="249"/>
      <c r="ZX19" s="249"/>
      <c r="ZY19" s="249"/>
      <c r="ZZ19" s="249"/>
      <c r="AAA19" s="249"/>
      <c r="AAB19" s="249"/>
      <c r="AAC19" s="249"/>
      <c r="AAD19" s="249"/>
      <c r="AAE19" s="249"/>
      <c r="AAF19" s="249"/>
      <c r="AAG19" s="249"/>
      <c r="AAH19" s="249"/>
      <c r="AAI19" s="249"/>
      <c r="AAJ19" s="249"/>
      <c r="AAK19" s="249"/>
      <c r="AAL19" s="249"/>
      <c r="AAM19" s="249"/>
      <c r="AAN19" s="249"/>
      <c r="AAO19" s="249"/>
      <c r="AAP19" s="249"/>
      <c r="AAQ19" s="249"/>
      <c r="AAR19" s="249"/>
      <c r="AAS19" s="249"/>
      <c r="AAT19" s="249"/>
      <c r="AAU19" s="249"/>
      <c r="AAV19" s="249"/>
      <c r="AAW19" s="249"/>
      <c r="AAX19" s="249"/>
      <c r="AAY19" s="249"/>
      <c r="AAZ19" s="249"/>
      <c r="ABA19" s="249"/>
      <c r="ABB19" s="249"/>
      <c r="ABC19" s="249"/>
      <c r="ABD19" s="249"/>
      <c r="ABE19" s="249"/>
      <c r="ABF19" s="249"/>
      <c r="ABG19" s="249"/>
      <c r="ABH19" s="249"/>
      <c r="ABI19" s="249"/>
      <c r="ABJ19" s="249"/>
      <c r="ABK19" s="249"/>
      <c r="ABL19" s="249"/>
      <c r="ABM19" s="249"/>
      <c r="ABN19" s="249"/>
      <c r="ABO19" s="249"/>
      <c r="ABP19" s="249"/>
      <c r="ABQ19" s="249"/>
      <c r="ABR19" s="249"/>
      <c r="ABS19" s="249"/>
      <c r="ABT19" s="249"/>
      <c r="ABU19" s="249"/>
      <c r="ABV19" s="249"/>
      <c r="ABW19" s="249"/>
      <c r="ABX19" s="249"/>
      <c r="ABY19" s="249"/>
      <c r="ABZ19" s="249"/>
      <c r="ACA19" s="249"/>
      <c r="ACB19" s="249"/>
      <c r="ACC19" s="249"/>
      <c r="ACD19" s="249"/>
      <c r="ACE19" s="249"/>
      <c r="ACF19" s="249"/>
      <c r="ACG19" s="249"/>
      <c r="ACH19" s="249"/>
      <c r="ACI19" s="249"/>
      <c r="ACJ19" s="249"/>
      <c r="ACK19" s="249"/>
      <c r="ACL19" s="249"/>
      <c r="ACM19" s="249"/>
      <c r="ACN19" s="249"/>
      <c r="ACO19" s="249"/>
      <c r="ACP19" s="249"/>
      <c r="ACQ19" s="249"/>
      <c r="ACR19" s="249"/>
      <c r="ACS19" s="249"/>
      <c r="ACT19" s="249"/>
      <c r="ACU19" s="249"/>
      <c r="ACV19" s="249"/>
    </row>
    <row r="20" spans="1:776" s="250" customFormat="1" ht="14.15" hidden="1" customHeight="1" x14ac:dyDescent="0.35">
      <c r="A20" s="570" t="s">
        <v>1808</v>
      </c>
      <c r="B20" s="571"/>
      <c r="C20" s="571"/>
      <c r="D20" s="572"/>
      <c r="E20" s="571"/>
      <c r="F20" s="573"/>
      <c r="G20" s="242" t="str">
        <f t="shared" si="3"/>
        <v xml:space="preserve">   </v>
      </c>
      <c r="H20" s="248" t="str">
        <f t="shared" si="4"/>
        <v xml:space="preserve">   </v>
      </c>
      <c r="I20" s="248" t="str">
        <f t="shared" si="5"/>
        <v xml:space="preserve">   </v>
      </c>
      <c r="J20" s="249"/>
      <c r="K20" s="396" t="str">
        <f t="shared" si="1"/>
        <v xml:space="preserve">   </v>
      </c>
      <c r="L20" s="397"/>
      <c r="M20" s="397"/>
      <c r="N20" s="397"/>
      <c r="O20" s="397"/>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F20" s="249"/>
      <c r="FG20" s="249"/>
      <c r="FH20" s="249"/>
      <c r="FI20" s="249"/>
      <c r="FJ20" s="249"/>
      <c r="FK20" s="249"/>
      <c r="FL20" s="249"/>
      <c r="FM20" s="249"/>
      <c r="FN20" s="249"/>
      <c r="FO20" s="249"/>
      <c r="FP20" s="249"/>
      <c r="FQ20" s="249"/>
      <c r="FR20" s="249"/>
      <c r="FS20" s="249"/>
      <c r="FT20" s="249"/>
      <c r="FU20" s="249"/>
      <c r="FV20" s="249"/>
      <c r="FW20" s="249"/>
      <c r="FX20" s="249"/>
      <c r="FY20" s="249"/>
      <c r="FZ20" s="249"/>
      <c r="GA20" s="249"/>
      <c r="GB20" s="249"/>
      <c r="GC20" s="249"/>
      <c r="GD20" s="249"/>
      <c r="GE20" s="249"/>
      <c r="GF20" s="249"/>
      <c r="GG20" s="249"/>
      <c r="GH20" s="249"/>
      <c r="GI20" s="249"/>
      <c r="GJ20" s="249"/>
      <c r="GK20" s="249"/>
      <c r="GL20" s="249"/>
      <c r="GM20" s="249"/>
      <c r="GN20" s="249"/>
      <c r="GO20" s="249"/>
      <c r="GP20" s="249"/>
      <c r="GQ20" s="249"/>
      <c r="GR20" s="249"/>
      <c r="GS20" s="249"/>
      <c r="GT20" s="249"/>
      <c r="GU20" s="249"/>
      <c r="GV20" s="249"/>
      <c r="GW20" s="249"/>
      <c r="GX20" s="249"/>
      <c r="GY20" s="249"/>
      <c r="GZ20" s="249"/>
      <c r="HA20" s="249"/>
      <c r="HB20" s="249"/>
      <c r="HC20" s="249"/>
      <c r="HD20" s="249"/>
      <c r="HE20" s="249"/>
      <c r="HF20" s="249"/>
      <c r="HG20" s="249"/>
      <c r="HH20" s="249"/>
      <c r="HI20" s="249"/>
      <c r="HJ20" s="249"/>
      <c r="HK20" s="249"/>
      <c r="HL20" s="249"/>
      <c r="HM20" s="249"/>
      <c r="HN20" s="249"/>
      <c r="HO20" s="249"/>
      <c r="HP20" s="249"/>
      <c r="HQ20" s="249"/>
      <c r="HR20" s="249"/>
      <c r="HS20" s="249"/>
      <c r="HT20" s="249"/>
      <c r="HU20" s="249"/>
      <c r="HV20" s="249"/>
      <c r="HW20" s="249"/>
      <c r="HX20" s="249"/>
      <c r="HY20" s="249"/>
      <c r="HZ20" s="249"/>
      <c r="IA20" s="249"/>
      <c r="IB20" s="249"/>
      <c r="IC20" s="249"/>
      <c r="ID20" s="249"/>
      <c r="IE20" s="249"/>
      <c r="IF20" s="249"/>
      <c r="IG20" s="249"/>
      <c r="IH20" s="249"/>
      <c r="II20" s="249"/>
      <c r="IJ20" s="249"/>
      <c r="IK20" s="249"/>
      <c r="IL20" s="249"/>
      <c r="IM20" s="249"/>
      <c r="IN20" s="249"/>
      <c r="IO20" s="249"/>
      <c r="IP20" s="249"/>
      <c r="IQ20" s="249"/>
      <c r="IR20" s="249"/>
      <c r="IS20" s="249"/>
      <c r="IT20" s="249"/>
      <c r="IU20" s="249"/>
      <c r="IV20" s="249"/>
      <c r="IW20" s="249"/>
      <c r="IX20" s="249"/>
      <c r="IY20" s="249"/>
      <c r="IZ20" s="249"/>
      <c r="JA20" s="249"/>
      <c r="JB20" s="249"/>
      <c r="JC20" s="249"/>
      <c r="JD20" s="249"/>
      <c r="JE20" s="249"/>
      <c r="JF20" s="249"/>
      <c r="JG20" s="249"/>
      <c r="JH20" s="249"/>
      <c r="JI20" s="249"/>
      <c r="JJ20" s="249"/>
      <c r="JK20" s="249"/>
      <c r="JL20" s="249"/>
      <c r="JM20" s="249"/>
      <c r="JN20" s="249"/>
      <c r="JO20" s="249"/>
      <c r="JP20" s="249"/>
      <c r="JQ20" s="249"/>
      <c r="JR20" s="249"/>
      <c r="JS20" s="249"/>
      <c r="JT20" s="249"/>
      <c r="JU20" s="249"/>
      <c r="JV20" s="249"/>
      <c r="JW20" s="249"/>
      <c r="JX20" s="249"/>
      <c r="JY20" s="249"/>
      <c r="JZ20" s="249"/>
      <c r="KA20" s="249"/>
      <c r="KB20" s="249"/>
      <c r="KC20" s="249"/>
      <c r="KD20" s="249"/>
      <c r="KE20" s="249"/>
      <c r="KF20" s="249"/>
      <c r="KG20" s="249"/>
      <c r="KH20" s="249"/>
      <c r="KI20" s="249"/>
      <c r="KJ20" s="249"/>
      <c r="KK20" s="249"/>
      <c r="KL20" s="249"/>
      <c r="KM20" s="249"/>
      <c r="KN20" s="249"/>
      <c r="KO20" s="249"/>
      <c r="KP20" s="249"/>
      <c r="KQ20" s="249"/>
      <c r="KR20" s="249"/>
      <c r="KS20" s="249"/>
      <c r="KT20" s="249"/>
      <c r="KU20" s="249"/>
      <c r="KV20" s="249"/>
      <c r="KW20" s="249"/>
      <c r="KX20" s="249"/>
      <c r="KY20" s="249"/>
      <c r="KZ20" s="249"/>
      <c r="LA20" s="249"/>
      <c r="LB20" s="249"/>
      <c r="LC20" s="249"/>
      <c r="LD20" s="249"/>
      <c r="LE20" s="249"/>
      <c r="LF20" s="249"/>
      <c r="LG20" s="249"/>
      <c r="LH20" s="249"/>
      <c r="LI20" s="249"/>
      <c r="LJ20" s="249"/>
      <c r="LK20" s="249"/>
      <c r="LL20" s="249"/>
      <c r="LM20" s="249"/>
      <c r="LN20" s="249"/>
      <c r="LO20" s="249"/>
      <c r="LP20" s="249"/>
      <c r="LQ20" s="249"/>
      <c r="LR20" s="249"/>
      <c r="LS20" s="249"/>
      <c r="LT20" s="249"/>
      <c r="LU20" s="249"/>
      <c r="LV20" s="249"/>
      <c r="LW20" s="249"/>
      <c r="LX20" s="249"/>
      <c r="LY20" s="249"/>
      <c r="LZ20" s="249"/>
      <c r="MA20" s="249"/>
      <c r="MB20" s="249"/>
      <c r="MC20" s="249"/>
      <c r="MD20" s="249"/>
      <c r="ME20" s="249"/>
      <c r="MF20" s="249"/>
      <c r="MG20" s="249"/>
      <c r="MH20" s="249"/>
      <c r="MI20" s="249"/>
      <c r="MJ20" s="249"/>
      <c r="MK20" s="249"/>
      <c r="ML20" s="249"/>
      <c r="MM20" s="249"/>
      <c r="MN20" s="249"/>
      <c r="MO20" s="249"/>
      <c r="MP20" s="249"/>
      <c r="MQ20" s="249"/>
      <c r="MR20" s="249"/>
      <c r="MS20" s="249"/>
      <c r="MT20" s="249"/>
      <c r="MU20" s="249"/>
      <c r="MV20" s="249"/>
      <c r="MW20" s="249"/>
      <c r="MX20" s="249"/>
      <c r="MY20" s="249"/>
      <c r="MZ20" s="249"/>
      <c r="NA20" s="249"/>
      <c r="NB20" s="249"/>
      <c r="NC20" s="249"/>
      <c r="ND20" s="249"/>
      <c r="NE20" s="249"/>
      <c r="NF20" s="249"/>
      <c r="NG20" s="249"/>
      <c r="NH20" s="249"/>
      <c r="NI20" s="249"/>
      <c r="NJ20" s="249"/>
      <c r="NK20" s="249"/>
      <c r="NL20" s="249"/>
      <c r="NM20" s="249"/>
      <c r="NN20" s="249"/>
      <c r="NO20" s="249"/>
      <c r="NP20" s="249"/>
      <c r="NQ20" s="249"/>
      <c r="NR20" s="249"/>
      <c r="NS20" s="249"/>
      <c r="NT20" s="249"/>
      <c r="NU20" s="249"/>
      <c r="NV20" s="249"/>
      <c r="NW20" s="249"/>
      <c r="NX20" s="249"/>
      <c r="NY20" s="249"/>
      <c r="NZ20" s="249"/>
      <c r="OA20" s="249"/>
      <c r="OB20" s="249"/>
      <c r="OC20" s="249"/>
      <c r="OD20" s="249"/>
      <c r="OE20" s="249"/>
      <c r="OF20" s="249"/>
      <c r="OG20" s="249"/>
      <c r="OH20" s="249"/>
      <c r="OI20" s="249"/>
      <c r="OJ20" s="249"/>
      <c r="OK20" s="249"/>
      <c r="OL20" s="249"/>
      <c r="OM20" s="249"/>
      <c r="ON20" s="249"/>
      <c r="OO20" s="249"/>
      <c r="OP20" s="249"/>
      <c r="OQ20" s="249"/>
      <c r="OR20" s="249"/>
      <c r="OS20" s="249"/>
      <c r="OT20" s="249"/>
      <c r="OU20" s="249"/>
      <c r="OV20" s="249"/>
      <c r="OW20" s="249"/>
      <c r="OX20" s="249"/>
      <c r="OY20" s="249"/>
      <c r="OZ20" s="249"/>
      <c r="PA20" s="249"/>
      <c r="PB20" s="249"/>
      <c r="PC20" s="249"/>
      <c r="PD20" s="249"/>
      <c r="PE20" s="249"/>
      <c r="PF20" s="249"/>
      <c r="PG20" s="249"/>
      <c r="PH20" s="249"/>
      <c r="PI20" s="249"/>
      <c r="PJ20" s="249"/>
      <c r="PK20" s="249"/>
      <c r="PL20" s="249"/>
      <c r="PM20" s="249"/>
      <c r="PN20" s="249"/>
      <c r="PO20" s="249"/>
      <c r="PP20" s="249"/>
      <c r="PQ20" s="249"/>
      <c r="PR20" s="249"/>
      <c r="PS20" s="249"/>
      <c r="PT20" s="249"/>
      <c r="PU20" s="249"/>
      <c r="PV20" s="249"/>
      <c r="PW20" s="249"/>
      <c r="PX20" s="249"/>
      <c r="PY20" s="249"/>
      <c r="PZ20" s="249"/>
      <c r="QA20" s="249"/>
      <c r="QB20" s="249"/>
      <c r="QC20" s="249"/>
      <c r="QD20" s="249"/>
      <c r="QE20" s="249"/>
      <c r="QF20" s="249"/>
      <c r="QG20" s="249"/>
      <c r="QH20" s="249"/>
      <c r="QI20" s="249"/>
      <c r="QJ20" s="249"/>
      <c r="QK20" s="249"/>
      <c r="QL20" s="249"/>
      <c r="QM20" s="249"/>
      <c r="QN20" s="249"/>
      <c r="QO20" s="249"/>
      <c r="QP20" s="249"/>
      <c r="QQ20" s="249"/>
      <c r="QR20" s="249"/>
      <c r="QS20" s="249"/>
      <c r="QT20" s="249"/>
      <c r="QU20" s="249"/>
      <c r="QV20" s="249"/>
      <c r="QW20" s="249"/>
      <c r="QX20" s="249"/>
      <c r="QY20" s="249"/>
      <c r="QZ20" s="249"/>
      <c r="RA20" s="249"/>
      <c r="RB20" s="249"/>
      <c r="RC20" s="249"/>
      <c r="RD20" s="249"/>
      <c r="RE20" s="249"/>
      <c r="RF20" s="249"/>
      <c r="RG20" s="249"/>
      <c r="RH20" s="249"/>
      <c r="RI20" s="249"/>
      <c r="RJ20" s="249"/>
      <c r="RK20" s="249"/>
      <c r="RL20" s="249"/>
      <c r="RM20" s="249"/>
      <c r="RN20" s="249"/>
      <c r="RO20" s="249"/>
      <c r="RP20" s="249"/>
      <c r="RQ20" s="249"/>
      <c r="RR20" s="249"/>
      <c r="RS20" s="249"/>
      <c r="RT20" s="249"/>
      <c r="RU20" s="249"/>
      <c r="RV20" s="249"/>
      <c r="RW20" s="249"/>
      <c r="RX20" s="249"/>
      <c r="RY20" s="249"/>
      <c r="RZ20" s="249"/>
      <c r="SA20" s="249"/>
      <c r="SB20" s="249"/>
      <c r="SC20" s="249"/>
      <c r="SD20" s="249"/>
      <c r="SE20" s="249"/>
      <c r="SF20" s="249"/>
      <c r="SG20" s="249"/>
      <c r="SH20" s="249"/>
      <c r="SI20" s="249"/>
      <c r="SJ20" s="249"/>
      <c r="SK20" s="249"/>
      <c r="SL20" s="249"/>
      <c r="SM20" s="249"/>
      <c r="SN20" s="249"/>
      <c r="SO20" s="249"/>
      <c r="SP20" s="249"/>
      <c r="SQ20" s="249"/>
      <c r="SR20" s="249"/>
      <c r="SS20" s="249"/>
      <c r="ST20" s="249"/>
      <c r="SU20" s="249"/>
      <c r="SV20" s="249"/>
      <c r="SW20" s="249"/>
      <c r="SX20" s="249"/>
      <c r="SY20" s="249"/>
      <c r="SZ20" s="249"/>
      <c r="TA20" s="249"/>
      <c r="TB20" s="249"/>
      <c r="TC20" s="249"/>
      <c r="TD20" s="249"/>
      <c r="TE20" s="249"/>
      <c r="TF20" s="249"/>
      <c r="TG20" s="249"/>
      <c r="TH20" s="249"/>
      <c r="TI20" s="249"/>
      <c r="TJ20" s="249"/>
      <c r="TK20" s="249"/>
      <c r="TL20" s="249"/>
      <c r="TM20" s="249"/>
      <c r="TN20" s="249"/>
      <c r="TO20" s="249"/>
      <c r="TP20" s="249"/>
      <c r="TQ20" s="249"/>
      <c r="TR20" s="249"/>
      <c r="TS20" s="249"/>
      <c r="TT20" s="249"/>
      <c r="TU20" s="249"/>
      <c r="TV20" s="249"/>
      <c r="TW20" s="249"/>
      <c r="TX20" s="249"/>
      <c r="TY20" s="249"/>
      <c r="TZ20" s="249"/>
      <c r="UA20" s="249"/>
      <c r="UB20" s="249"/>
      <c r="UC20" s="249"/>
      <c r="UD20" s="249"/>
      <c r="UE20" s="249"/>
      <c r="UF20" s="249"/>
      <c r="UG20" s="249"/>
      <c r="UH20" s="249"/>
      <c r="UI20" s="249"/>
      <c r="UJ20" s="249"/>
      <c r="UK20" s="249"/>
      <c r="UL20" s="249"/>
      <c r="UM20" s="249"/>
      <c r="UN20" s="249"/>
      <c r="UO20" s="249"/>
      <c r="UP20" s="249"/>
      <c r="UQ20" s="249"/>
      <c r="UR20" s="249"/>
      <c r="US20" s="249"/>
      <c r="UT20" s="249"/>
      <c r="UU20" s="249"/>
      <c r="UV20" s="249"/>
      <c r="UW20" s="249"/>
      <c r="UX20" s="249"/>
      <c r="UY20" s="249"/>
      <c r="UZ20" s="249"/>
      <c r="VA20" s="249"/>
      <c r="VB20" s="249"/>
      <c r="VC20" s="249"/>
      <c r="VD20" s="249"/>
      <c r="VE20" s="249"/>
      <c r="VF20" s="249"/>
      <c r="VG20" s="249"/>
      <c r="VH20" s="249"/>
      <c r="VI20" s="249"/>
      <c r="VJ20" s="249"/>
      <c r="VK20" s="249"/>
      <c r="VL20" s="249"/>
      <c r="VM20" s="249"/>
      <c r="VN20" s="249"/>
      <c r="VO20" s="249"/>
      <c r="VP20" s="249"/>
      <c r="VQ20" s="249"/>
      <c r="VR20" s="249"/>
      <c r="VS20" s="249"/>
      <c r="VT20" s="249"/>
      <c r="VU20" s="249"/>
      <c r="VV20" s="249"/>
      <c r="VW20" s="249"/>
      <c r="VX20" s="249"/>
      <c r="VY20" s="249"/>
      <c r="VZ20" s="249"/>
      <c r="WA20" s="249"/>
      <c r="WB20" s="249"/>
      <c r="WC20" s="249"/>
      <c r="WD20" s="249"/>
      <c r="WE20" s="249"/>
      <c r="WF20" s="249"/>
      <c r="WG20" s="249"/>
      <c r="WH20" s="249"/>
      <c r="WI20" s="249"/>
      <c r="WJ20" s="249"/>
      <c r="WK20" s="249"/>
      <c r="WL20" s="249"/>
      <c r="WM20" s="249"/>
      <c r="WN20" s="249"/>
      <c r="WO20" s="249"/>
      <c r="WP20" s="249"/>
      <c r="WQ20" s="249"/>
      <c r="WR20" s="249"/>
      <c r="WS20" s="249"/>
      <c r="WT20" s="249"/>
      <c r="WU20" s="249"/>
      <c r="WV20" s="249"/>
      <c r="WW20" s="249"/>
      <c r="WX20" s="249"/>
      <c r="WY20" s="249"/>
      <c r="WZ20" s="249"/>
      <c r="XA20" s="249"/>
      <c r="XB20" s="249"/>
      <c r="XC20" s="249"/>
      <c r="XD20" s="249"/>
      <c r="XE20" s="249"/>
      <c r="XF20" s="249"/>
      <c r="XG20" s="249"/>
      <c r="XH20" s="249"/>
      <c r="XI20" s="249"/>
      <c r="XJ20" s="249"/>
      <c r="XK20" s="249"/>
      <c r="XL20" s="249"/>
      <c r="XM20" s="249"/>
      <c r="XN20" s="249"/>
      <c r="XO20" s="249"/>
      <c r="XP20" s="249"/>
      <c r="XQ20" s="249"/>
      <c r="XR20" s="249"/>
      <c r="XS20" s="249"/>
      <c r="XT20" s="249"/>
      <c r="XU20" s="249"/>
      <c r="XV20" s="249"/>
      <c r="XW20" s="249"/>
      <c r="XX20" s="249"/>
      <c r="XY20" s="249"/>
      <c r="XZ20" s="249"/>
      <c r="YA20" s="249"/>
      <c r="YB20" s="249"/>
      <c r="YC20" s="249"/>
      <c r="YD20" s="249"/>
      <c r="YE20" s="249"/>
      <c r="YF20" s="249"/>
      <c r="YG20" s="249"/>
      <c r="YH20" s="249"/>
      <c r="YI20" s="249"/>
      <c r="YJ20" s="249"/>
      <c r="YK20" s="249"/>
      <c r="YL20" s="249"/>
      <c r="YM20" s="249"/>
      <c r="YN20" s="249"/>
      <c r="YO20" s="249"/>
      <c r="YP20" s="249"/>
      <c r="YQ20" s="249"/>
      <c r="YR20" s="249"/>
      <c r="YS20" s="249"/>
      <c r="YT20" s="249"/>
      <c r="YU20" s="249"/>
      <c r="YV20" s="249"/>
      <c r="YW20" s="249"/>
      <c r="YX20" s="249"/>
      <c r="YY20" s="249"/>
      <c r="YZ20" s="249"/>
      <c r="ZA20" s="249"/>
      <c r="ZB20" s="249"/>
      <c r="ZC20" s="249"/>
      <c r="ZD20" s="249"/>
      <c r="ZE20" s="249"/>
      <c r="ZF20" s="249"/>
      <c r="ZG20" s="249"/>
      <c r="ZH20" s="249"/>
      <c r="ZI20" s="249"/>
      <c r="ZJ20" s="249"/>
      <c r="ZK20" s="249"/>
      <c r="ZL20" s="249"/>
      <c r="ZM20" s="249"/>
      <c r="ZN20" s="249"/>
      <c r="ZO20" s="249"/>
      <c r="ZP20" s="249"/>
      <c r="ZQ20" s="249"/>
      <c r="ZR20" s="249"/>
      <c r="ZS20" s="249"/>
      <c r="ZT20" s="249"/>
      <c r="ZU20" s="249"/>
      <c r="ZV20" s="249"/>
      <c r="ZW20" s="249"/>
      <c r="ZX20" s="249"/>
      <c r="ZY20" s="249"/>
      <c r="ZZ20" s="249"/>
      <c r="AAA20" s="249"/>
      <c r="AAB20" s="249"/>
      <c r="AAC20" s="249"/>
      <c r="AAD20" s="249"/>
      <c r="AAE20" s="249"/>
      <c r="AAF20" s="249"/>
      <c r="AAG20" s="249"/>
      <c r="AAH20" s="249"/>
      <c r="AAI20" s="249"/>
      <c r="AAJ20" s="249"/>
      <c r="AAK20" s="249"/>
      <c r="AAL20" s="249"/>
      <c r="AAM20" s="249"/>
      <c r="AAN20" s="249"/>
      <c r="AAO20" s="249"/>
      <c r="AAP20" s="249"/>
      <c r="AAQ20" s="249"/>
      <c r="AAR20" s="249"/>
      <c r="AAS20" s="249"/>
      <c r="AAT20" s="249"/>
      <c r="AAU20" s="249"/>
      <c r="AAV20" s="249"/>
      <c r="AAW20" s="249"/>
      <c r="AAX20" s="249"/>
      <c r="AAY20" s="249"/>
      <c r="AAZ20" s="249"/>
      <c r="ABA20" s="249"/>
      <c r="ABB20" s="249"/>
      <c r="ABC20" s="249"/>
      <c r="ABD20" s="249"/>
      <c r="ABE20" s="249"/>
      <c r="ABF20" s="249"/>
      <c r="ABG20" s="249"/>
      <c r="ABH20" s="249"/>
      <c r="ABI20" s="249"/>
      <c r="ABJ20" s="249"/>
      <c r="ABK20" s="249"/>
      <c r="ABL20" s="249"/>
      <c r="ABM20" s="249"/>
      <c r="ABN20" s="249"/>
      <c r="ABO20" s="249"/>
      <c r="ABP20" s="249"/>
      <c r="ABQ20" s="249"/>
      <c r="ABR20" s="249"/>
      <c r="ABS20" s="249"/>
      <c r="ABT20" s="249"/>
      <c r="ABU20" s="249"/>
      <c r="ABV20" s="249"/>
      <c r="ABW20" s="249"/>
      <c r="ABX20" s="249"/>
      <c r="ABY20" s="249"/>
      <c r="ABZ20" s="249"/>
      <c r="ACA20" s="249"/>
      <c r="ACB20" s="249"/>
      <c r="ACC20" s="249"/>
      <c r="ACD20" s="249"/>
      <c r="ACE20" s="249"/>
      <c r="ACF20" s="249"/>
      <c r="ACG20" s="249"/>
      <c r="ACH20" s="249"/>
      <c r="ACI20" s="249"/>
      <c r="ACJ20" s="249"/>
      <c r="ACK20" s="249"/>
      <c r="ACL20" s="249"/>
      <c r="ACM20" s="249"/>
      <c r="ACN20" s="249"/>
      <c r="ACO20" s="249"/>
      <c r="ACP20" s="249"/>
      <c r="ACQ20" s="249"/>
      <c r="ACR20" s="249"/>
      <c r="ACS20" s="249"/>
      <c r="ACT20" s="249"/>
      <c r="ACU20" s="249"/>
      <c r="ACV20" s="249"/>
    </row>
    <row r="21" spans="1:776" s="250" customFormat="1" ht="13.5" hidden="1" customHeight="1" x14ac:dyDescent="0.35">
      <c r="A21" s="728" t="s">
        <v>1787</v>
      </c>
      <c r="B21" s="729"/>
      <c r="C21" s="729"/>
      <c r="D21" s="255" t="s">
        <v>2079</v>
      </c>
      <c r="E21" s="255" t="s">
        <v>2078</v>
      </c>
      <c r="F21" s="721" t="s">
        <v>2203</v>
      </c>
      <c r="G21" s="722"/>
      <c r="H21" s="248" t="str">
        <f t="shared" si="4"/>
        <v xml:space="preserve">   </v>
      </c>
      <c r="I21" s="248" t="str">
        <f t="shared" si="5"/>
        <v xml:space="preserve">   </v>
      </c>
      <c r="J21" s="249"/>
      <c r="K21" s="396" t="str">
        <f t="shared" si="1"/>
        <v xml:space="preserve">   </v>
      </c>
      <c r="L21" s="397"/>
      <c r="M21" s="397"/>
      <c r="N21" s="397"/>
      <c r="O21" s="397"/>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249"/>
      <c r="FB21" s="249"/>
      <c r="FC21" s="249"/>
      <c r="FD21" s="249"/>
      <c r="FE21" s="249"/>
      <c r="FF21" s="249"/>
      <c r="FG21" s="249"/>
      <c r="FH21" s="249"/>
      <c r="FI21" s="249"/>
      <c r="FJ21" s="249"/>
      <c r="FK21" s="249"/>
      <c r="FL21" s="249"/>
      <c r="FM21" s="249"/>
      <c r="FN21" s="249"/>
      <c r="FO21" s="249"/>
      <c r="FP21" s="249"/>
      <c r="FQ21" s="249"/>
      <c r="FR21" s="249"/>
      <c r="FS21" s="249"/>
      <c r="FT21" s="249"/>
      <c r="FU21" s="249"/>
      <c r="FV21" s="249"/>
      <c r="FW21" s="249"/>
      <c r="FX21" s="249"/>
      <c r="FY21" s="249"/>
      <c r="FZ21" s="249"/>
      <c r="GA21" s="249"/>
      <c r="GB21" s="249"/>
      <c r="GC21" s="249"/>
      <c r="GD21" s="249"/>
      <c r="GE21" s="249"/>
      <c r="GF21" s="249"/>
      <c r="GG21" s="249"/>
      <c r="GH21" s="249"/>
      <c r="GI21" s="249"/>
      <c r="GJ21" s="249"/>
      <c r="GK21" s="249"/>
      <c r="GL21" s="249"/>
      <c r="GM21" s="249"/>
      <c r="GN21" s="249"/>
      <c r="GO21" s="249"/>
      <c r="GP21" s="249"/>
      <c r="GQ21" s="249"/>
      <c r="GR21" s="249"/>
      <c r="GS21" s="249"/>
      <c r="GT21" s="249"/>
      <c r="GU21" s="249"/>
      <c r="GV21" s="249"/>
      <c r="GW21" s="249"/>
      <c r="GX21" s="249"/>
      <c r="GY21" s="249"/>
      <c r="GZ21" s="249"/>
      <c r="HA21" s="249"/>
      <c r="HB21" s="249"/>
      <c r="HC21" s="249"/>
      <c r="HD21" s="249"/>
      <c r="HE21" s="249"/>
      <c r="HF21" s="249"/>
      <c r="HG21" s="249"/>
      <c r="HH21" s="249"/>
      <c r="HI21" s="249"/>
      <c r="HJ21" s="249"/>
      <c r="HK21" s="249"/>
      <c r="HL21" s="249"/>
      <c r="HM21" s="249"/>
      <c r="HN21" s="249"/>
      <c r="HO21" s="249"/>
      <c r="HP21" s="249"/>
      <c r="HQ21" s="249"/>
      <c r="HR21" s="249"/>
      <c r="HS21" s="249"/>
      <c r="HT21" s="249"/>
      <c r="HU21" s="249"/>
      <c r="HV21" s="249"/>
      <c r="HW21" s="249"/>
      <c r="HX21" s="249"/>
      <c r="HY21" s="249"/>
      <c r="HZ21" s="249"/>
      <c r="IA21" s="249"/>
      <c r="IB21" s="249"/>
      <c r="IC21" s="249"/>
      <c r="ID21" s="249"/>
      <c r="IE21" s="249"/>
      <c r="IF21" s="249"/>
      <c r="IG21" s="249"/>
      <c r="IH21" s="249"/>
      <c r="II21" s="249"/>
      <c r="IJ21" s="249"/>
      <c r="IK21" s="249"/>
      <c r="IL21" s="249"/>
      <c r="IM21" s="249"/>
      <c r="IN21" s="249"/>
      <c r="IO21" s="249"/>
      <c r="IP21" s="249"/>
      <c r="IQ21" s="249"/>
      <c r="IR21" s="249"/>
      <c r="IS21" s="249"/>
      <c r="IT21" s="249"/>
      <c r="IU21" s="249"/>
      <c r="IV21" s="249"/>
      <c r="IW21" s="249"/>
      <c r="IX21" s="249"/>
      <c r="IY21" s="249"/>
      <c r="IZ21" s="249"/>
      <c r="JA21" s="249"/>
      <c r="JB21" s="249"/>
      <c r="JC21" s="249"/>
      <c r="JD21" s="249"/>
      <c r="JE21" s="249"/>
      <c r="JF21" s="249"/>
      <c r="JG21" s="249"/>
      <c r="JH21" s="249"/>
      <c r="JI21" s="249"/>
      <c r="JJ21" s="249"/>
      <c r="JK21" s="249"/>
      <c r="JL21" s="249"/>
      <c r="JM21" s="249"/>
      <c r="JN21" s="249"/>
      <c r="JO21" s="249"/>
      <c r="JP21" s="249"/>
      <c r="JQ21" s="249"/>
      <c r="JR21" s="249"/>
      <c r="JS21" s="249"/>
      <c r="JT21" s="249"/>
      <c r="JU21" s="249"/>
      <c r="JV21" s="249"/>
      <c r="JW21" s="249"/>
      <c r="JX21" s="249"/>
      <c r="JY21" s="249"/>
      <c r="JZ21" s="249"/>
      <c r="KA21" s="249"/>
      <c r="KB21" s="249"/>
      <c r="KC21" s="249"/>
      <c r="KD21" s="249"/>
      <c r="KE21" s="249"/>
      <c r="KF21" s="249"/>
      <c r="KG21" s="249"/>
      <c r="KH21" s="249"/>
      <c r="KI21" s="249"/>
      <c r="KJ21" s="249"/>
      <c r="KK21" s="249"/>
      <c r="KL21" s="249"/>
      <c r="KM21" s="249"/>
      <c r="KN21" s="249"/>
      <c r="KO21" s="249"/>
      <c r="KP21" s="249"/>
      <c r="KQ21" s="249"/>
      <c r="KR21" s="249"/>
      <c r="KS21" s="249"/>
      <c r="KT21" s="249"/>
      <c r="KU21" s="249"/>
      <c r="KV21" s="249"/>
      <c r="KW21" s="249"/>
      <c r="KX21" s="249"/>
      <c r="KY21" s="249"/>
      <c r="KZ21" s="249"/>
      <c r="LA21" s="249"/>
      <c r="LB21" s="249"/>
      <c r="LC21" s="249"/>
      <c r="LD21" s="249"/>
      <c r="LE21" s="249"/>
      <c r="LF21" s="249"/>
      <c r="LG21" s="249"/>
      <c r="LH21" s="249"/>
      <c r="LI21" s="249"/>
      <c r="LJ21" s="249"/>
      <c r="LK21" s="249"/>
      <c r="LL21" s="249"/>
      <c r="LM21" s="249"/>
      <c r="LN21" s="249"/>
      <c r="LO21" s="249"/>
      <c r="LP21" s="249"/>
      <c r="LQ21" s="249"/>
      <c r="LR21" s="249"/>
      <c r="LS21" s="249"/>
      <c r="LT21" s="249"/>
      <c r="LU21" s="249"/>
      <c r="LV21" s="249"/>
      <c r="LW21" s="249"/>
      <c r="LX21" s="249"/>
      <c r="LY21" s="249"/>
      <c r="LZ21" s="249"/>
      <c r="MA21" s="249"/>
      <c r="MB21" s="249"/>
      <c r="MC21" s="249"/>
      <c r="MD21" s="249"/>
      <c r="ME21" s="249"/>
      <c r="MF21" s="249"/>
      <c r="MG21" s="249"/>
      <c r="MH21" s="249"/>
      <c r="MI21" s="249"/>
      <c r="MJ21" s="249"/>
      <c r="MK21" s="249"/>
      <c r="ML21" s="249"/>
      <c r="MM21" s="249"/>
      <c r="MN21" s="249"/>
      <c r="MO21" s="249"/>
      <c r="MP21" s="249"/>
      <c r="MQ21" s="249"/>
      <c r="MR21" s="249"/>
      <c r="MS21" s="249"/>
      <c r="MT21" s="249"/>
      <c r="MU21" s="249"/>
      <c r="MV21" s="249"/>
      <c r="MW21" s="249"/>
      <c r="MX21" s="249"/>
      <c r="MY21" s="249"/>
      <c r="MZ21" s="249"/>
      <c r="NA21" s="249"/>
      <c r="NB21" s="249"/>
      <c r="NC21" s="249"/>
      <c r="ND21" s="249"/>
      <c r="NE21" s="249"/>
      <c r="NF21" s="249"/>
      <c r="NG21" s="249"/>
      <c r="NH21" s="249"/>
      <c r="NI21" s="249"/>
      <c r="NJ21" s="249"/>
      <c r="NK21" s="249"/>
      <c r="NL21" s="249"/>
      <c r="NM21" s="249"/>
      <c r="NN21" s="249"/>
      <c r="NO21" s="249"/>
      <c r="NP21" s="249"/>
      <c r="NQ21" s="249"/>
      <c r="NR21" s="249"/>
      <c r="NS21" s="249"/>
      <c r="NT21" s="249"/>
      <c r="NU21" s="249"/>
      <c r="NV21" s="249"/>
      <c r="NW21" s="249"/>
      <c r="NX21" s="249"/>
      <c r="NY21" s="249"/>
      <c r="NZ21" s="249"/>
      <c r="OA21" s="249"/>
      <c r="OB21" s="249"/>
      <c r="OC21" s="249"/>
      <c r="OD21" s="249"/>
      <c r="OE21" s="249"/>
      <c r="OF21" s="249"/>
      <c r="OG21" s="249"/>
      <c r="OH21" s="249"/>
      <c r="OI21" s="249"/>
      <c r="OJ21" s="249"/>
      <c r="OK21" s="249"/>
      <c r="OL21" s="249"/>
      <c r="OM21" s="249"/>
      <c r="ON21" s="249"/>
      <c r="OO21" s="249"/>
      <c r="OP21" s="249"/>
      <c r="OQ21" s="249"/>
      <c r="OR21" s="249"/>
      <c r="OS21" s="249"/>
      <c r="OT21" s="249"/>
      <c r="OU21" s="249"/>
      <c r="OV21" s="249"/>
      <c r="OW21" s="249"/>
      <c r="OX21" s="249"/>
      <c r="OY21" s="249"/>
      <c r="OZ21" s="249"/>
      <c r="PA21" s="249"/>
      <c r="PB21" s="249"/>
      <c r="PC21" s="249"/>
      <c r="PD21" s="249"/>
      <c r="PE21" s="249"/>
      <c r="PF21" s="249"/>
      <c r="PG21" s="249"/>
      <c r="PH21" s="249"/>
      <c r="PI21" s="249"/>
      <c r="PJ21" s="249"/>
      <c r="PK21" s="249"/>
      <c r="PL21" s="249"/>
      <c r="PM21" s="249"/>
      <c r="PN21" s="249"/>
      <c r="PO21" s="249"/>
      <c r="PP21" s="249"/>
      <c r="PQ21" s="249"/>
      <c r="PR21" s="249"/>
      <c r="PS21" s="249"/>
      <c r="PT21" s="249"/>
      <c r="PU21" s="249"/>
      <c r="PV21" s="249"/>
      <c r="PW21" s="249"/>
      <c r="PX21" s="249"/>
      <c r="PY21" s="249"/>
      <c r="PZ21" s="249"/>
      <c r="QA21" s="249"/>
      <c r="QB21" s="249"/>
      <c r="QC21" s="249"/>
      <c r="QD21" s="249"/>
      <c r="QE21" s="249"/>
      <c r="QF21" s="249"/>
      <c r="QG21" s="249"/>
      <c r="QH21" s="249"/>
      <c r="QI21" s="249"/>
      <c r="QJ21" s="249"/>
      <c r="QK21" s="249"/>
      <c r="QL21" s="249"/>
      <c r="QM21" s="249"/>
      <c r="QN21" s="249"/>
      <c r="QO21" s="249"/>
      <c r="QP21" s="249"/>
      <c r="QQ21" s="249"/>
      <c r="QR21" s="249"/>
      <c r="QS21" s="249"/>
      <c r="QT21" s="249"/>
      <c r="QU21" s="249"/>
      <c r="QV21" s="249"/>
      <c r="QW21" s="249"/>
      <c r="QX21" s="249"/>
      <c r="QY21" s="249"/>
      <c r="QZ21" s="249"/>
      <c r="RA21" s="249"/>
      <c r="RB21" s="249"/>
      <c r="RC21" s="249"/>
      <c r="RD21" s="249"/>
      <c r="RE21" s="249"/>
      <c r="RF21" s="249"/>
      <c r="RG21" s="249"/>
      <c r="RH21" s="249"/>
      <c r="RI21" s="249"/>
      <c r="RJ21" s="249"/>
      <c r="RK21" s="249"/>
      <c r="RL21" s="249"/>
      <c r="RM21" s="249"/>
      <c r="RN21" s="249"/>
      <c r="RO21" s="249"/>
      <c r="RP21" s="249"/>
      <c r="RQ21" s="249"/>
      <c r="RR21" s="249"/>
      <c r="RS21" s="249"/>
      <c r="RT21" s="249"/>
      <c r="RU21" s="249"/>
      <c r="RV21" s="249"/>
      <c r="RW21" s="249"/>
      <c r="RX21" s="249"/>
      <c r="RY21" s="249"/>
      <c r="RZ21" s="249"/>
      <c r="SA21" s="249"/>
      <c r="SB21" s="249"/>
      <c r="SC21" s="249"/>
      <c r="SD21" s="249"/>
      <c r="SE21" s="249"/>
      <c r="SF21" s="249"/>
      <c r="SG21" s="249"/>
      <c r="SH21" s="249"/>
      <c r="SI21" s="249"/>
      <c r="SJ21" s="249"/>
      <c r="SK21" s="249"/>
      <c r="SL21" s="249"/>
      <c r="SM21" s="249"/>
      <c r="SN21" s="249"/>
      <c r="SO21" s="249"/>
      <c r="SP21" s="249"/>
      <c r="SQ21" s="249"/>
      <c r="SR21" s="249"/>
      <c r="SS21" s="249"/>
      <c r="ST21" s="249"/>
      <c r="SU21" s="249"/>
      <c r="SV21" s="249"/>
      <c r="SW21" s="249"/>
      <c r="SX21" s="249"/>
      <c r="SY21" s="249"/>
      <c r="SZ21" s="249"/>
      <c r="TA21" s="249"/>
      <c r="TB21" s="249"/>
      <c r="TC21" s="249"/>
      <c r="TD21" s="249"/>
      <c r="TE21" s="249"/>
      <c r="TF21" s="249"/>
      <c r="TG21" s="249"/>
      <c r="TH21" s="249"/>
      <c r="TI21" s="249"/>
      <c r="TJ21" s="249"/>
      <c r="TK21" s="249"/>
      <c r="TL21" s="249"/>
      <c r="TM21" s="249"/>
      <c r="TN21" s="249"/>
      <c r="TO21" s="249"/>
      <c r="TP21" s="249"/>
      <c r="TQ21" s="249"/>
      <c r="TR21" s="249"/>
      <c r="TS21" s="249"/>
      <c r="TT21" s="249"/>
      <c r="TU21" s="249"/>
      <c r="TV21" s="249"/>
      <c r="TW21" s="249"/>
      <c r="TX21" s="249"/>
      <c r="TY21" s="249"/>
      <c r="TZ21" s="249"/>
      <c r="UA21" s="249"/>
      <c r="UB21" s="249"/>
      <c r="UC21" s="249"/>
      <c r="UD21" s="249"/>
      <c r="UE21" s="249"/>
      <c r="UF21" s="249"/>
      <c r="UG21" s="249"/>
      <c r="UH21" s="249"/>
      <c r="UI21" s="249"/>
      <c r="UJ21" s="249"/>
      <c r="UK21" s="249"/>
      <c r="UL21" s="249"/>
      <c r="UM21" s="249"/>
      <c r="UN21" s="249"/>
      <c r="UO21" s="249"/>
      <c r="UP21" s="249"/>
      <c r="UQ21" s="249"/>
      <c r="UR21" s="249"/>
      <c r="US21" s="249"/>
      <c r="UT21" s="249"/>
      <c r="UU21" s="249"/>
      <c r="UV21" s="249"/>
      <c r="UW21" s="249"/>
      <c r="UX21" s="249"/>
      <c r="UY21" s="249"/>
      <c r="UZ21" s="249"/>
      <c r="VA21" s="249"/>
      <c r="VB21" s="249"/>
      <c r="VC21" s="249"/>
      <c r="VD21" s="249"/>
      <c r="VE21" s="249"/>
      <c r="VF21" s="249"/>
      <c r="VG21" s="249"/>
      <c r="VH21" s="249"/>
      <c r="VI21" s="249"/>
      <c r="VJ21" s="249"/>
      <c r="VK21" s="249"/>
      <c r="VL21" s="249"/>
      <c r="VM21" s="249"/>
      <c r="VN21" s="249"/>
      <c r="VO21" s="249"/>
      <c r="VP21" s="249"/>
      <c r="VQ21" s="249"/>
      <c r="VR21" s="249"/>
      <c r="VS21" s="249"/>
      <c r="VT21" s="249"/>
      <c r="VU21" s="249"/>
      <c r="VV21" s="249"/>
      <c r="VW21" s="249"/>
      <c r="VX21" s="249"/>
      <c r="VY21" s="249"/>
      <c r="VZ21" s="249"/>
      <c r="WA21" s="249"/>
      <c r="WB21" s="249"/>
      <c r="WC21" s="249"/>
      <c r="WD21" s="249"/>
      <c r="WE21" s="249"/>
      <c r="WF21" s="249"/>
      <c r="WG21" s="249"/>
      <c r="WH21" s="249"/>
      <c r="WI21" s="249"/>
      <c r="WJ21" s="249"/>
      <c r="WK21" s="249"/>
      <c r="WL21" s="249"/>
      <c r="WM21" s="249"/>
      <c r="WN21" s="249"/>
      <c r="WO21" s="249"/>
      <c r="WP21" s="249"/>
      <c r="WQ21" s="249"/>
      <c r="WR21" s="249"/>
      <c r="WS21" s="249"/>
      <c r="WT21" s="249"/>
      <c r="WU21" s="249"/>
      <c r="WV21" s="249"/>
      <c r="WW21" s="249"/>
      <c r="WX21" s="249"/>
      <c r="WY21" s="249"/>
      <c r="WZ21" s="249"/>
      <c r="XA21" s="249"/>
      <c r="XB21" s="249"/>
      <c r="XC21" s="249"/>
      <c r="XD21" s="249"/>
      <c r="XE21" s="249"/>
      <c r="XF21" s="249"/>
      <c r="XG21" s="249"/>
      <c r="XH21" s="249"/>
      <c r="XI21" s="249"/>
      <c r="XJ21" s="249"/>
      <c r="XK21" s="249"/>
      <c r="XL21" s="249"/>
      <c r="XM21" s="249"/>
      <c r="XN21" s="249"/>
      <c r="XO21" s="249"/>
      <c r="XP21" s="249"/>
      <c r="XQ21" s="249"/>
      <c r="XR21" s="249"/>
      <c r="XS21" s="249"/>
      <c r="XT21" s="249"/>
      <c r="XU21" s="249"/>
      <c r="XV21" s="249"/>
      <c r="XW21" s="249"/>
      <c r="XX21" s="249"/>
      <c r="XY21" s="249"/>
      <c r="XZ21" s="249"/>
      <c r="YA21" s="249"/>
      <c r="YB21" s="249"/>
      <c r="YC21" s="249"/>
      <c r="YD21" s="249"/>
      <c r="YE21" s="249"/>
      <c r="YF21" s="249"/>
      <c r="YG21" s="249"/>
      <c r="YH21" s="249"/>
      <c r="YI21" s="249"/>
      <c r="YJ21" s="249"/>
      <c r="YK21" s="249"/>
      <c r="YL21" s="249"/>
      <c r="YM21" s="249"/>
      <c r="YN21" s="249"/>
      <c r="YO21" s="249"/>
      <c r="YP21" s="249"/>
      <c r="YQ21" s="249"/>
      <c r="YR21" s="249"/>
      <c r="YS21" s="249"/>
      <c r="YT21" s="249"/>
      <c r="YU21" s="249"/>
      <c r="YV21" s="249"/>
      <c r="YW21" s="249"/>
      <c r="YX21" s="249"/>
      <c r="YY21" s="249"/>
      <c r="YZ21" s="249"/>
      <c r="ZA21" s="249"/>
      <c r="ZB21" s="249"/>
      <c r="ZC21" s="249"/>
      <c r="ZD21" s="249"/>
      <c r="ZE21" s="249"/>
      <c r="ZF21" s="249"/>
      <c r="ZG21" s="249"/>
      <c r="ZH21" s="249"/>
      <c r="ZI21" s="249"/>
      <c r="ZJ21" s="249"/>
      <c r="ZK21" s="249"/>
      <c r="ZL21" s="249"/>
      <c r="ZM21" s="249"/>
      <c r="ZN21" s="249"/>
      <c r="ZO21" s="249"/>
      <c r="ZP21" s="249"/>
      <c r="ZQ21" s="249"/>
      <c r="ZR21" s="249"/>
      <c r="ZS21" s="249"/>
      <c r="ZT21" s="249"/>
      <c r="ZU21" s="249"/>
      <c r="ZV21" s="249"/>
      <c r="ZW21" s="249"/>
      <c r="ZX21" s="249"/>
      <c r="ZY21" s="249"/>
      <c r="ZZ21" s="249"/>
      <c r="AAA21" s="249"/>
      <c r="AAB21" s="249"/>
      <c r="AAC21" s="249"/>
      <c r="AAD21" s="249"/>
      <c r="AAE21" s="249"/>
      <c r="AAF21" s="249"/>
      <c r="AAG21" s="249"/>
      <c r="AAH21" s="249"/>
      <c r="AAI21" s="249"/>
      <c r="AAJ21" s="249"/>
      <c r="AAK21" s="249"/>
      <c r="AAL21" s="249"/>
      <c r="AAM21" s="249"/>
      <c r="AAN21" s="249"/>
      <c r="AAO21" s="249"/>
      <c r="AAP21" s="249"/>
      <c r="AAQ21" s="249"/>
      <c r="AAR21" s="249"/>
      <c r="AAS21" s="249"/>
      <c r="AAT21" s="249"/>
      <c r="AAU21" s="249"/>
      <c r="AAV21" s="249"/>
      <c r="AAW21" s="249"/>
      <c r="AAX21" s="249"/>
      <c r="AAY21" s="249"/>
      <c r="AAZ21" s="249"/>
      <c r="ABA21" s="249"/>
      <c r="ABB21" s="249"/>
      <c r="ABC21" s="249"/>
      <c r="ABD21" s="249"/>
      <c r="ABE21" s="249"/>
      <c r="ABF21" s="249"/>
      <c r="ABG21" s="249"/>
      <c r="ABH21" s="249"/>
      <c r="ABI21" s="249"/>
      <c r="ABJ21" s="249"/>
      <c r="ABK21" s="249"/>
      <c r="ABL21" s="249"/>
      <c r="ABM21" s="249"/>
      <c r="ABN21" s="249"/>
      <c r="ABO21" s="249"/>
      <c r="ABP21" s="249"/>
      <c r="ABQ21" s="249"/>
      <c r="ABR21" s="249"/>
      <c r="ABS21" s="249"/>
      <c r="ABT21" s="249"/>
      <c r="ABU21" s="249"/>
      <c r="ABV21" s="249"/>
      <c r="ABW21" s="249"/>
      <c r="ABX21" s="249"/>
      <c r="ABY21" s="249"/>
      <c r="ABZ21" s="249"/>
      <c r="ACA21" s="249"/>
      <c r="ACB21" s="249"/>
      <c r="ACC21" s="249"/>
      <c r="ACD21" s="249"/>
      <c r="ACE21" s="249"/>
      <c r="ACF21" s="249"/>
      <c r="ACG21" s="249"/>
      <c r="ACH21" s="249"/>
      <c r="ACI21" s="249"/>
      <c r="ACJ21" s="249"/>
      <c r="ACK21" s="249"/>
      <c r="ACL21" s="249"/>
      <c r="ACM21" s="249"/>
      <c r="ACN21" s="249"/>
      <c r="ACO21" s="249"/>
      <c r="ACP21" s="249"/>
      <c r="ACQ21" s="249"/>
      <c r="ACR21" s="249"/>
      <c r="ACS21" s="249"/>
      <c r="ACT21" s="249"/>
      <c r="ACU21" s="249"/>
      <c r="ACV21" s="249"/>
    </row>
    <row r="22" spans="1:776" s="250" customFormat="1" ht="14.15" hidden="1" customHeight="1" x14ac:dyDescent="0.35">
      <c r="A22" s="403">
        <f>+'Formulario solicitud'!B95</f>
        <v>0</v>
      </c>
      <c r="B22" s="404"/>
      <c r="C22" s="404"/>
      <c r="D22" s="251">
        <f>+'Formulario solicitud'!E95</f>
        <v>0</v>
      </c>
      <c r="E22" s="252" t="str">
        <f>+'Formulario solicitud'!F95</f>
        <v>___</v>
      </c>
      <c r="F22" s="723">
        <f>+'Formulario solicitud'!G95</f>
        <v>0</v>
      </c>
      <c r="G22" s="724"/>
      <c r="H22" s="248" t="str">
        <f t="shared" si="4"/>
        <v xml:space="preserve">   </v>
      </c>
      <c r="I22" s="248" t="str">
        <f t="shared" si="5"/>
        <v xml:space="preserve">   </v>
      </c>
      <c r="J22" s="249"/>
      <c r="K22" s="396" t="str">
        <f t="shared" si="1"/>
        <v xml:space="preserve">   </v>
      </c>
      <c r="L22" s="397"/>
      <c r="M22" s="397"/>
      <c r="N22" s="397"/>
      <c r="O22" s="397"/>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49"/>
      <c r="FE22" s="249"/>
      <c r="FF22" s="249"/>
      <c r="FG22" s="249"/>
      <c r="FH22" s="249"/>
      <c r="FI22" s="249"/>
      <c r="FJ22" s="249"/>
      <c r="FK22" s="249"/>
      <c r="FL22" s="249"/>
      <c r="FM22" s="249"/>
      <c r="FN22" s="249"/>
      <c r="FO22" s="249"/>
      <c r="FP22" s="249"/>
      <c r="FQ22" s="249"/>
      <c r="FR22" s="249"/>
      <c r="FS22" s="249"/>
      <c r="FT22" s="249"/>
      <c r="FU22" s="249"/>
      <c r="FV22" s="249"/>
      <c r="FW22" s="249"/>
      <c r="FX22" s="249"/>
      <c r="FY22" s="249"/>
      <c r="FZ22" s="249"/>
      <c r="GA22" s="249"/>
      <c r="GB22" s="249"/>
      <c r="GC22" s="249"/>
      <c r="GD22" s="249"/>
      <c r="GE22" s="249"/>
      <c r="GF22" s="249"/>
      <c r="GG22" s="249"/>
      <c r="GH22" s="249"/>
      <c r="GI22" s="249"/>
      <c r="GJ22" s="249"/>
      <c r="GK22" s="249"/>
      <c r="GL22" s="249"/>
      <c r="GM22" s="249"/>
      <c r="GN22" s="249"/>
      <c r="GO22" s="249"/>
      <c r="GP22" s="249"/>
      <c r="GQ22" s="249"/>
      <c r="GR22" s="249"/>
      <c r="GS22" s="249"/>
      <c r="GT22" s="249"/>
      <c r="GU22" s="249"/>
      <c r="GV22" s="249"/>
      <c r="GW22" s="249"/>
      <c r="GX22" s="249"/>
      <c r="GY22" s="249"/>
      <c r="GZ22" s="249"/>
      <c r="HA22" s="249"/>
      <c r="HB22" s="249"/>
      <c r="HC22" s="249"/>
      <c r="HD22" s="249"/>
      <c r="HE22" s="249"/>
      <c r="HF22" s="249"/>
      <c r="HG22" s="249"/>
      <c r="HH22" s="249"/>
      <c r="HI22" s="249"/>
      <c r="HJ22" s="249"/>
      <c r="HK22" s="249"/>
      <c r="HL22" s="249"/>
      <c r="HM22" s="249"/>
      <c r="HN22" s="249"/>
      <c r="HO22" s="249"/>
      <c r="HP22" s="249"/>
      <c r="HQ22" s="249"/>
      <c r="HR22" s="249"/>
      <c r="HS22" s="249"/>
      <c r="HT22" s="249"/>
      <c r="HU22" s="249"/>
      <c r="HV22" s="249"/>
      <c r="HW22" s="249"/>
      <c r="HX22" s="249"/>
      <c r="HY22" s="249"/>
      <c r="HZ22" s="249"/>
      <c r="IA22" s="249"/>
      <c r="IB22" s="249"/>
      <c r="IC22" s="249"/>
      <c r="ID22" s="249"/>
      <c r="IE22" s="249"/>
      <c r="IF22" s="249"/>
      <c r="IG22" s="249"/>
      <c r="IH22" s="249"/>
      <c r="II22" s="249"/>
      <c r="IJ22" s="249"/>
      <c r="IK22" s="249"/>
      <c r="IL22" s="249"/>
      <c r="IM22" s="249"/>
      <c r="IN22" s="249"/>
      <c r="IO22" s="249"/>
      <c r="IP22" s="249"/>
      <c r="IQ22" s="249"/>
      <c r="IR22" s="249"/>
      <c r="IS22" s="249"/>
      <c r="IT22" s="249"/>
      <c r="IU22" s="249"/>
      <c r="IV22" s="249"/>
      <c r="IW22" s="249"/>
      <c r="IX22" s="249"/>
      <c r="IY22" s="249"/>
      <c r="IZ22" s="249"/>
      <c r="JA22" s="249"/>
      <c r="JB22" s="249"/>
      <c r="JC22" s="249"/>
      <c r="JD22" s="249"/>
      <c r="JE22" s="249"/>
      <c r="JF22" s="249"/>
      <c r="JG22" s="249"/>
      <c r="JH22" s="249"/>
      <c r="JI22" s="249"/>
      <c r="JJ22" s="249"/>
      <c r="JK22" s="249"/>
      <c r="JL22" s="249"/>
      <c r="JM22" s="249"/>
      <c r="JN22" s="249"/>
      <c r="JO22" s="249"/>
      <c r="JP22" s="249"/>
      <c r="JQ22" s="249"/>
      <c r="JR22" s="249"/>
      <c r="JS22" s="249"/>
      <c r="JT22" s="249"/>
      <c r="JU22" s="249"/>
      <c r="JV22" s="249"/>
      <c r="JW22" s="249"/>
      <c r="JX22" s="249"/>
      <c r="JY22" s="249"/>
      <c r="JZ22" s="249"/>
      <c r="KA22" s="249"/>
      <c r="KB22" s="249"/>
      <c r="KC22" s="249"/>
      <c r="KD22" s="249"/>
      <c r="KE22" s="249"/>
      <c r="KF22" s="249"/>
      <c r="KG22" s="249"/>
      <c r="KH22" s="249"/>
      <c r="KI22" s="249"/>
      <c r="KJ22" s="249"/>
      <c r="KK22" s="249"/>
      <c r="KL22" s="249"/>
      <c r="KM22" s="249"/>
      <c r="KN22" s="249"/>
      <c r="KO22" s="249"/>
      <c r="KP22" s="249"/>
      <c r="KQ22" s="249"/>
      <c r="KR22" s="249"/>
      <c r="KS22" s="249"/>
      <c r="KT22" s="249"/>
      <c r="KU22" s="249"/>
      <c r="KV22" s="249"/>
      <c r="KW22" s="249"/>
      <c r="KX22" s="249"/>
      <c r="KY22" s="249"/>
      <c r="KZ22" s="249"/>
      <c r="LA22" s="249"/>
      <c r="LB22" s="249"/>
      <c r="LC22" s="249"/>
      <c r="LD22" s="249"/>
      <c r="LE22" s="249"/>
      <c r="LF22" s="249"/>
      <c r="LG22" s="249"/>
      <c r="LH22" s="249"/>
      <c r="LI22" s="249"/>
      <c r="LJ22" s="249"/>
      <c r="LK22" s="249"/>
      <c r="LL22" s="249"/>
      <c r="LM22" s="249"/>
      <c r="LN22" s="249"/>
      <c r="LO22" s="249"/>
      <c r="LP22" s="249"/>
      <c r="LQ22" s="249"/>
      <c r="LR22" s="249"/>
      <c r="LS22" s="249"/>
      <c r="LT22" s="249"/>
      <c r="LU22" s="249"/>
      <c r="LV22" s="249"/>
      <c r="LW22" s="249"/>
      <c r="LX22" s="249"/>
      <c r="LY22" s="249"/>
      <c r="LZ22" s="249"/>
      <c r="MA22" s="249"/>
      <c r="MB22" s="249"/>
      <c r="MC22" s="249"/>
      <c r="MD22" s="249"/>
      <c r="ME22" s="249"/>
      <c r="MF22" s="249"/>
      <c r="MG22" s="249"/>
      <c r="MH22" s="249"/>
      <c r="MI22" s="249"/>
      <c r="MJ22" s="249"/>
      <c r="MK22" s="249"/>
      <c r="ML22" s="249"/>
      <c r="MM22" s="249"/>
      <c r="MN22" s="249"/>
      <c r="MO22" s="249"/>
      <c r="MP22" s="249"/>
      <c r="MQ22" s="249"/>
      <c r="MR22" s="249"/>
      <c r="MS22" s="249"/>
      <c r="MT22" s="249"/>
      <c r="MU22" s="249"/>
      <c r="MV22" s="249"/>
      <c r="MW22" s="249"/>
      <c r="MX22" s="249"/>
      <c r="MY22" s="249"/>
      <c r="MZ22" s="249"/>
      <c r="NA22" s="249"/>
      <c r="NB22" s="249"/>
      <c r="NC22" s="249"/>
      <c r="ND22" s="249"/>
      <c r="NE22" s="249"/>
      <c r="NF22" s="249"/>
      <c r="NG22" s="249"/>
      <c r="NH22" s="249"/>
      <c r="NI22" s="249"/>
      <c r="NJ22" s="249"/>
      <c r="NK22" s="249"/>
      <c r="NL22" s="249"/>
      <c r="NM22" s="249"/>
      <c r="NN22" s="249"/>
      <c r="NO22" s="249"/>
      <c r="NP22" s="249"/>
      <c r="NQ22" s="249"/>
      <c r="NR22" s="249"/>
      <c r="NS22" s="249"/>
      <c r="NT22" s="249"/>
      <c r="NU22" s="249"/>
      <c r="NV22" s="249"/>
      <c r="NW22" s="249"/>
      <c r="NX22" s="249"/>
      <c r="NY22" s="249"/>
      <c r="NZ22" s="249"/>
      <c r="OA22" s="249"/>
      <c r="OB22" s="249"/>
      <c r="OC22" s="249"/>
      <c r="OD22" s="249"/>
      <c r="OE22" s="249"/>
      <c r="OF22" s="249"/>
      <c r="OG22" s="249"/>
      <c r="OH22" s="249"/>
      <c r="OI22" s="249"/>
      <c r="OJ22" s="249"/>
      <c r="OK22" s="249"/>
      <c r="OL22" s="249"/>
      <c r="OM22" s="249"/>
      <c r="ON22" s="249"/>
      <c r="OO22" s="249"/>
      <c r="OP22" s="249"/>
      <c r="OQ22" s="249"/>
      <c r="OR22" s="249"/>
      <c r="OS22" s="249"/>
      <c r="OT22" s="249"/>
      <c r="OU22" s="249"/>
      <c r="OV22" s="249"/>
      <c r="OW22" s="249"/>
      <c r="OX22" s="249"/>
      <c r="OY22" s="249"/>
      <c r="OZ22" s="249"/>
      <c r="PA22" s="249"/>
      <c r="PB22" s="249"/>
      <c r="PC22" s="249"/>
      <c r="PD22" s="249"/>
      <c r="PE22" s="249"/>
      <c r="PF22" s="249"/>
      <c r="PG22" s="249"/>
      <c r="PH22" s="249"/>
      <c r="PI22" s="249"/>
      <c r="PJ22" s="249"/>
      <c r="PK22" s="249"/>
      <c r="PL22" s="249"/>
      <c r="PM22" s="249"/>
      <c r="PN22" s="249"/>
      <c r="PO22" s="249"/>
      <c r="PP22" s="249"/>
      <c r="PQ22" s="249"/>
      <c r="PR22" s="249"/>
      <c r="PS22" s="249"/>
      <c r="PT22" s="249"/>
      <c r="PU22" s="249"/>
      <c r="PV22" s="249"/>
      <c r="PW22" s="249"/>
      <c r="PX22" s="249"/>
      <c r="PY22" s="249"/>
      <c r="PZ22" s="249"/>
      <c r="QA22" s="249"/>
      <c r="QB22" s="249"/>
      <c r="QC22" s="249"/>
      <c r="QD22" s="249"/>
      <c r="QE22" s="249"/>
      <c r="QF22" s="249"/>
      <c r="QG22" s="249"/>
      <c r="QH22" s="249"/>
      <c r="QI22" s="249"/>
      <c r="QJ22" s="249"/>
      <c r="QK22" s="249"/>
      <c r="QL22" s="249"/>
      <c r="QM22" s="249"/>
      <c r="QN22" s="249"/>
      <c r="QO22" s="249"/>
      <c r="QP22" s="249"/>
      <c r="QQ22" s="249"/>
      <c r="QR22" s="249"/>
      <c r="QS22" s="249"/>
      <c r="QT22" s="249"/>
      <c r="QU22" s="249"/>
      <c r="QV22" s="249"/>
      <c r="QW22" s="249"/>
      <c r="QX22" s="249"/>
      <c r="QY22" s="249"/>
      <c r="QZ22" s="249"/>
      <c r="RA22" s="249"/>
      <c r="RB22" s="249"/>
      <c r="RC22" s="249"/>
      <c r="RD22" s="249"/>
      <c r="RE22" s="249"/>
      <c r="RF22" s="249"/>
      <c r="RG22" s="249"/>
      <c r="RH22" s="249"/>
      <c r="RI22" s="249"/>
      <c r="RJ22" s="249"/>
      <c r="RK22" s="249"/>
      <c r="RL22" s="249"/>
      <c r="RM22" s="249"/>
      <c r="RN22" s="249"/>
      <c r="RO22" s="249"/>
      <c r="RP22" s="249"/>
      <c r="RQ22" s="249"/>
      <c r="RR22" s="249"/>
      <c r="RS22" s="249"/>
      <c r="RT22" s="249"/>
      <c r="RU22" s="249"/>
      <c r="RV22" s="249"/>
      <c r="RW22" s="249"/>
      <c r="RX22" s="249"/>
      <c r="RY22" s="249"/>
      <c r="RZ22" s="249"/>
      <c r="SA22" s="249"/>
      <c r="SB22" s="249"/>
      <c r="SC22" s="249"/>
      <c r="SD22" s="249"/>
      <c r="SE22" s="249"/>
      <c r="SF22" s="249"/>
      <c r="SG22" s="249"/>
      <c r="SH22" s="249"/>
      <c r="SI22" s="249"/>
      <c r="SJ22" s="249"/>
      <c r="SK22" s="249"/>
      <c r="SL22" s="249"/>
      <c r="SM22" s="249"/>
      <c r="SN22" s="249"/>
      <c r="SO22" s="249"/>
      <c r="SP22" s="249"/>
      <c r="SQ22" s="249"/>
      <c r="SR22" s="249"/>
      <c r="SS22" s="249"/>
      <c r="ST22" s="249"/>
      <c r="SU22" s="249"/>
      <c r="SV22" s="249"/>
      <c r="SW22" s="249"/>
      <c r="SX22" s="249"/>
      <c r="SY22" s="249"/>
      <c r="SZ22" s="249"/>
      <c r="TA22" s="249"/>
      <c r="TB22" s="249"/>
      <c r="TC22" s="249"/>
      <c r="TD22" s="249"/>
      <c r="TE22" s="249"/>
      <c r="TF22" s="249"/>
      <c r="TG22" s="249"/>
      <c r="TH22" s="249"/>
      <c r="TI22" s="249"/>
      <c r="TJ22" s="249"/>
      <c r="TK22" s="249"/>
      <c r="TL22" s="249"/>
      <c r="TM22" s="249"/>
      <c r="TN22" s="249"/>
      <c r="TO22" s="249"/>
      <c r="TP22" s="249"/>
      <c r="TQ22" s="249"/>
      <c r="TR22" s="249"/>
      <c r="TS22" s="249"/>
      <c r="TT22" s="249"/>
      <c r="TU22" s="249"/>
      <c r="TV22" s="249"/>
      <c r="TW22" s="249"/>
      <c r="TX22" s="249"/>
      <c r="TY22" s="249"/>
      <c r="TZ22" s="249"/>
      <c r="UA22" s="249"/>
      <c r="UB22" s="249"/>
      <c r="UC22" s="249"/>
      <c r="UD22" s="249"/>
      <c r="UE22" s="249"/>
      <c r="UF22" s="249"/>
      <c r="UG22" s="249"/>
      <c r="UH22" s="249"/>
      <c r="UI22" s="249"/>
      <c r="UJ22" s="249"/>
      <c r="UK22" s="249"/>
      <c r="UL22" s="249"/>
      <c r="UM22" s="249"/>
      <c r="UN22" s="249"/>
      <c r="UO22" s="249"/>
      <c r="UP22" s="249"/>
      <c r="UQ22" s="249"/>
      <c r="UR22" s="249"/>
      <c r="US22" s="249"/>
      <c r="UT22" s="249"/>
      <c r="UU22" s="249"/>
      <c r="UV22" s="249"/>
      <c r="UW22" s="249"/>
      <c r="UX22" s="249"/>
      <c r="UY22" s="249"/>
      <c r="UZ22" s="249"/>
      <c r="VA22" s="249"/>
      <c r="VB22" s="249"/>
      <c r="VC22" s="249"/>
      <c r="VD22" s="249"/>
      <c r="VE22" s="249"/>
      <c r="VF22" s="249"/>
      <c r="VG22" s="249"/>
      <c r="VH22" s="249"/>
      <c r="VI22" s="249"/>
      <c r="VJ22" s="249"/>
      <c r="VK22" s="249"/>
      <c r="VL22" s="249"/>
      <c r="VM22" s="249"/>
      <c r="VN22" s="249"/>
      <c r="VO22" s="249"/>
      <c r="VP22" s="249"/>
      <c r="VQ22" s="249"/>
      <c r="VR22" s="249"/>
      <c r="VS22" s="249"/>
      <c r="VT22" s="249"/>
      <c r="VU22" s="249"/>
      <c r="VV22" s="249"/>
      <c r="VW22" s="249"/>
      <c r="VX22" s="249"/>
      <c r="VY22" s="249"/>
      <c r="VZ22" s="249"/>
      <c r="WA22" s="249"/>
      <c r="WB22" s="249"/>
      <c r="WC22" s="249"/>
      <c r="WD22" s="249"/>
      <c r="WE22" s="249"/>
      <c r="WF22" s="249"/>
      <c r="WG22" s="249"/>
      <c r="WH22" s="249"/>
      <c r="WI22" s="249"/>
      <c r="WJ22" s="249"/>
      <c r="WK22" s="249"/>
      <c r="WL22" s="249"/>
      <c r="WM22" s="249"/>
      <c r="WN22" s="249"/>
      <c r="WO22" s="249"/>
      <c r="WP22" s="249"/>
      <c r="WQ22" s="249"/>
      <c r="WR22" s="249"/>
      <c r="WS22" s="249"/>
      <c r="WT22" s="249"/>
      <c r="WU22" s="249"/>
      <c r="WV22" s="249"/>
      <c r="WW22" s="249"/>
      <c r="WX22" s="249"/>
      <c r="WY22" s="249"/>
      <c r="WZ22" s="249"/>
      <c r="XA22" s="249"/>
      <c r="XB22" s="249"/>
      <c r="XC22" s="249"/>
      <c r="XD22" s="249"/>
      <c r="XE22" s="249"/>
      <c r="XF22" s="249"/>
      <c r="XG22" s="249"/>
      <c r="XH22" s="249"/>
      <c r="XI22" s="249"/>
      <c r="XJ22" s="249"/>
      <c r="XK22" s="249"/>
      <c r="XL22" s="249"/>
      <c r="XM22" s="249"/>
      <c r="XN22" s="249"/>
      <c r="XO22" s="249"/>
      <c r="XP22" s="249"/>
      <c r="XQ22" s="249"/>
      <c r="XR22" s="249"/>
      <c r="XS22" s="249"/>
      <c r="XT22" s="249"/>
      <c r="XU22" s="249"/>
      <c r="XV22" s="249"/>
      <c r="XW22" s="249"/>
      <c r="XX22" s="249"/>
      <c r="XY22" s="249"/>
      <c r="XZ22" s="249"/>
      <c r="YA22" s="249"/>
      <c r="YB22" s="249"/>
      <c r="YC22" s="249"/>
      <c r="YD22" s="249"/>
      <c r="YE22" s="249"/>
      <c r="YF22" s="249"/>
      <c r="YG22" s="249"/>
      <c r="YH22" s="249"/>
      <c r="YI22" s="249"/>
      <c r="YJ22" s="249"/>
      <c r="YK22" s="249"/>
      <c r="YL22" s="249"/>
      <c r="YM22" s="249"/>
      <c r="YN22" s="249"/>
      <c r="YO22" s="249"/>
      <c r="YP22" s="249"/>
      <c r="YQ22" s="249"/>
      <c r="YR22" s="249"/>
      <c r="YS22" s="249"/>
      <c r="YT22" s="249"/>
      <c r="YU22" s="249"/>
      <c r="YV22" s="249"/>
      <c r="YW22" s="249"/>
      <c r="YX22" s="249"/>
      <c r="YY22" s="249"/>
      <c r="YZ22" s="249"/>
      <c r="ZA22" s="249"/>
      <c r="ZB22" s="249"/>
      <c r="ZC22" s="249"/>
      <c r="ZD22" s="249"/>
      <c r="ZE22" s="249"/>
      <c r="ZF22" s="249"/>
      <c r="ZG22" s="249"/>
      <c r="ZH22" s="249"/>
      <c r="ZI22" s="249"/>
      <c r="ZJ22" s="249"/>
      <c r="ZK22" s="249"/>
      <c r="ZL22" s="249"/>
      <c r="ZM22" s="249"/>
      <c r="ZN22" s="249"/>
      <c r="ZO22" s="249"/>
      <c r="ZP22" s="249"/>
      <c r="ZQ22" s="249"/>
      <c r="ZR22" s="249"/>
      <c r="ZS22" s="249"/>
      <c r="ZT22" s="249"/>
      <c r="ZU22" s="249"/>
      <c r="ZV22" s="249"/>
      <c r="ZW22" s="249"/>
      <c r="ZX22" s="249"/>
      <c r="ZY22" s="249"/>
      <c r="ZZ22" s="249"/>
      <c r="AAA22" s="249"/>
      <c r="AAB22" s="249"/>
      <c r="AAC22" s="249"/>
      <c r="AAD22" s="249"/>
      <c r="AAE22" s="249"/>
      <c r="AAF22" s="249"/>
      <c r="AAG22" s="249"/>
      <c r="AAH22" s="249"/>
      <c r="AAI22" s="249"/>
      <c r="AAJ22" s="249"/>
      <c r="AAK22" s="249"/>
      <c r="AAL22" s="249"/>
      <c r="AAM22" s="249"/>
      <c r="AAN22" s="249"/>
      <c r="AAO22" s="249"/>
      <c r="AAP22" s="249"/>
      <c r="AAQ22" s="249"/>
      <c r="AAR22" s="249"/>
      <c r="AAS22" s="249"/>
      <c r="AAT22" s="249"/>
      <c r="AAU22" s="249"/>
      <c r="AAV22" s="249"/>
      <c r="AAW22" s="249"/>
      <c r="AAX22" s="249"/>
      <c r="AAY22" s="249"/>
      <c r="AAZ22" s="249"/>
      <c r="ABA22" s="249"/>
      <c r="ABB22" s="249"/>
      <c r="ABC22" s="249"/>
      <c r="ABD22" s="249"/>
      <c r="ABE22" s="249"/>
      <c r="ABF22" s="249"/>
      <c r="ABG22" s="249"/>
      <c r="ABH22" s="249"/>
      <c r="ABI22" s="249"/>
      <c r="ABJ22" s="249"/>
      <c r="ABK22" s="249"/>
      <c r="ABL22" s="249"/>
      <c r="ABM22" s="249"/>
      <c r="ABN22" s="249"/>
      <c r="ABO22" s="249"/>
      <c r="ABP22" s="249"/>
      <c r="ABQ22" s="249"/>
      <c r="ABR22" s="249"/>
      <c r="ABS22" s="249"/>
      <c r="ABT22" s="249"/>
      <c r="ABU22" s="249"/>
      <c r="ABV22" s="249"/>
      <c r="ABW22" s="249"/>
      <c r="ABX22" s="249"/>
      <c r="ABY22" s="249"/>
      <c r="ABZ22" s="249"/>
      <c r="ACA22" s="249"/>
      <c r="ACB22" s="249"/>
      <c r="ACC22" s="249"/>
      <c r="ACD22" s="249"/>
      <c r="ACE22" s="249"/>
      <c r="ACF22" s="249"/>
      <c r="ACG22" s="249"/>
      <c r="ACH22" s="249"/>
      <c r="ACI22" s="249"/>
      <c r="ACJ22" s="249"/>
      <c r="ACK22" s="249"/>
      <c r="ACL22" s="249"/>
      <c r="ACM22" s="249"/>
      <c r="ACN22" s="249"/>
      <c r="ACO22" s="249"/>
      <c r="ACP22" s="249"/>
      <c r="ACQ22" s="249"/>
      <c r="ACR22" s="249"/>
      <c r="ACS22" s="249"/>
      <c r="ACT22" s="249"/>
      <c r="ACU22" s="249"/>
      <c r="ACV22" s="249"/>
    </row>
    <row r="23" spans="1:776" s="250" customFormat="1" ht="14.15" hidden="1" customHeight="1" x14ac:dyDescent="0.35">
      <c r="A23" s="403">
        <f>+'Formulario solicitud'!B96</f>
        <v>0</v>
      </c>
      <c r="B23" s="404"/>
      <c r="C23" s="404"/>
      <c r="D23" s="251">
        <f>+'Formulario solicitud'!E96</f>
        <v>0</v>
      </c>
      <c r="E23" s="252" t="str">
        <f>+'Formulario solicitud'!F96</f>
        <v>___</v>
      </c>
      <c r="F23" s="723">
        <f>+'Formulario solicitud'!G96</f>
        <v>0</v>
      </c>
      <c r="G23" s="724"/>
      <c r="H23" s="248" t="str">
        <f t="shared" si="4"/>
        <v xml:space="preserve">   </v>
      </c>
      <c r="I23" s="248" t="str">
        <f t="shared" si="5"/>
        <v xml:space="preserve">   </v>
      </c>
      <c r="J23" s="249"/>
      <c r="K23" s="396" t="str">
        <f t="shared" si="1"/>
        <v xml:space="preserve">   </v>
      </c>
      <c r="L23" s="397"/>
      <c r="M23" s="397"/>
      <c r="N23" s="397"/>
      <c r="O23" s="397"/>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c r="FF23" s="249"/>
      <c r="FG23" s="249"/>
      <c r="FH23" s="249"/>
      <c r="FI23" s="249"/>
      <c r="FJ23" s="249"/>
      <c r="FK23" s="249"/>
      <c r="FL23" s="249"/>
      <c r="FM23" s="249"/>
      <c r="FN23" s="249"/>
      <c r="FO23" s="249"/>
      <c r="FP23" s="249"/>
      <c r="FQ23" s="249"/>
      <c r="FR23" s="249"/>
      <c r="FS23" s="249"/>
      <c r="FT23" s="249"/>
      <c r="FU23" s="249"/>
      <c r="FV23" s="249"/>
      <c r="FW23" s="249"/>
      <c r="FX23" s="249"/>
      <c r="FY23" s="249"/>
      <c r="FZ23" s="249"/>
      <c r="GA23" s="249"/>
      <c r="GB23" s="249"/>
      <c r="GC23" s="249"/>
      <c r="GD23" s="249"/>
      <c r="GE23" s="249"/>
      <c r="GF23" s="249"/>
      <c r="GG23" s="249"/>
      <c r="GH23" s="249"/>
      <c r="GI23" s="249"/>
      <c r="GJ23" s="249"/>
      <c r="GK23" s="249"/>
      <c r="GL23" s="249"/>
      <c r="GM23" s="249"/>
      <c r="GN23" s="249"/>
      <c r="GO23" s="249"/>
      <c r="GP23" s="249"/>
      <c r="GQ23" s="249"/>
      <c r="GR23" s="249"/>
      <c r="GS23" s="249"/>
      <c r="GT23" s="249"/>
      <c r="GU23" s="249"/>
      <c r="GV23" s="249"/>
      <c r="GW23" s="249"/>
      <c r="GX23" s="249"/>
      <c r="GY23" s="249"/>
      <c r="GZ23" s="249"/>
      <c r="HA23" s="249"/>
      <c r="HB23" s="249"/>
      <c r="HC23" s="249"/>
      <c r="HD23" s="249"/>
      <c r="HE23" s="249"/>
      <c r="HF23" s="249"/>
      <c r="HG23" s="249"/>
      <c r="HH23" s="249"/>
      <c r="HI23" s="249"/>
      <c r="HJ23" s="249"/>
      <c r="HK23" s="249"/>
      <c r="HL23" s="249"/>
      <c r="HM23" s="249"/>
      <c r="HN23" s="249"/>
      <c r="HO23" s="249"/>
      <c r="HP23" s="249"/>
      <c r="HQ23" s="249"/>
      <c r="HR23" s="249"/>
      <c r="HS23" s="249"/>
      <c r="HT23" s="249"/>
      <c r="HU23" s="249"/>
      <c r="HV23" s="249"/>
      <c r="HW23" s="249"/>
      <c r="HX23" s="249"/>
      <c r="HY23" s="249"/>
      <c r="HZ23" s="249"/>
      <c r="IA23" s="249"/>
      <c r="IB23" s="249"/>
      <c r="IC23" s="249"/>
      <c r="ID23" s="249"/>
      <c r="IE23" s="249"/>
      <c r="IF23" s="249"/>
      <c r="IG23" s="249"/>
      <c r="IH23" s="249"/>
      <c r="II23" s="249"/>
      <c r="IJ23" s="249"/>
      <c r="IK23" s="249"/>
      <c r="IL23" s="249"/>
      <c r="IM23" s="249"/>
      <c r="IN23" s="249"/>
      <c r="IO23" s="249"/>
      <c r="IP23" s="249"/>
      <c r="IQ23" s="249"/>
      <c r="IR23" s="249"/>
      <c r="IS23" s="249"/>
      <c r="IT23" s="249"/>
      <c r="IU23" s="249"/>
      <c r="IV23" s="249"/>
      <c r="IW23" s="249"/>
      <c r="IX23" s="249"/>
      <c r="IY23" s="249"/>
      <c r="IZ23" s="249"/>
      <c r="JA23" s="249"/>
      <c r="JB23" s="249"/>
      <c r="JC23" s="249"/>
      <c r="JD23" s="249"/>
      <c r="JE23" s="249"/>
      <c r="JF23" s="249"/>
      <c r="JG23" s="249"/>
      <c r="JH23" s="249"/>
      <c r="JI23" s="249"/>
      <c r="JJ23" s="249"/>
      <c r="JK23" s="249"/>
      <c r="JL23" s="249"/>
      <c r="JM23" s="249"/>
      <c r="JN23" s="249"/>
      <c r="JO23" s="249"/>
      <c r="JP23" s="249"/>
      <c r="JQ23" s="249"/>
      <c r="JR23" s="249"/>
      <c r="JS23" s="249"/>
      <c r="JT23" s="249"/>
      <c r="JU23" s="249"/>
      <c r="JV23" s="249"/>
      <c r="JW23" s="249"/>
      <c r="JX23" s="249"/>
      <c r="JY23" s="249"/>
      <c r="JZ23" s="249"/>
      <c r="KA23" s="249"/>
      <c r="KB23" s="249"/>
      <c r="KC23" s="249"/>
      <c r="KD23" s="249"/>
      <c r="KE23" s="249"/>
      <c r="KF23" s="249"/>
      <c r="KG23" s="249"/>
      <c r="KH23" s="249"/>
      <c r="KI23" s="249"/>
      <c r="KJ23" s="249"/>
      <c r="KK23" s="249"/>
      <c r="KL23" s="249"/>
      <c r="KM23" s="249"/>
      <c r="KN23" s="249"/>
      <c r="KO23" s="249"/>
      <c r="KP23" s="249"/>
      <c r="KQ23" s="249"/>
      <c r="KR23" s="249"/>
      <c r="KS23" s="249"/>
      <c r="KT23" s="249"/>
      <c r="KU23" s="249"/>
      <c r="KV23" s="249"/>
      <c r="KW23" s="249"/>
      <c r="KX23" s="249"/>
      <c r="KY23" s="249"/>
      <c r="KZ23" s="249"/>
      <c r="LA23" s="249"/>
      <c r="LB23" s="249"/>
      <c r="LC23" s="249"/>
      <c r="LD23" s="249"/>
      <c r="LE23" s="249"/>
      <c r="LF23" s="249"/>
      <c r="LG23" s="249"/>
      <c r="LH23" s="249"/>
      <c r="LI23" s="249"/>
      <c r="LJ23" s="249"/>
      <c r="LK23" s="249"/>
      <c r="LL23" s="249"/>
      <c r="LM23" s="249"/>
      <c r="LN23" s="249"/>
      <c r="LO23" s="249"/>
      <c r="LP23" s="249"/>
      <c r="LQ23" s="249"/>
      <c r="LR23" s="249"/>
      <c r="LS23" s="249"/>
      <c r="LT23" s="249"/>
      <c r="LU23" s="249"/>
      <c r="LV23" s="249"/>
      <c r="LW23" s="249"/>
      <c r="LX23" s="249"/>
      <c r="LY23" s="249"/>
      <c r="LZ23" s="249"/>
      <c r="MA23" s="249"/>
      <c r="MB23" s="249"/>
      <c r="MC23" s="249"/>
      <c r="MD23" s="249"/>
      <c r="ME23" s="249"/>
      <c r="MF23" s="249"/>
      <c r="MG23" s="249"/>
      <c r="MH23" s="249"/>
      <c r="MI23" s="249"/>
      <c r="MJ23" s="249"/>
      <c r="MK23" s="249"/>
      <c r="ML23" s="249"/>
      <c r="MM23" s="249"/>
      <c r="MN23" s="249"/>
      <c r="MO23" s="249"/>
      <c r="MP23" s="249"/>
      <c r="MQ23" s="249"/>
      <c r="MR23" s="249"/>
      <c r="MS23" s="249"/>
      <c r="MT23" s="249"/>
      <c r="MU23" s="249"/>
      <c r="MV23" s="249"/>
      <c r="MW23" s="249"/>
      <c r="MX23" s="249"/>
      <c r="MY23" s="249"/>
      <c r="MZ23" s="249"/>
      <c r="NA23" s="249"/>
      <c r="NB23" s="249"/>
      <c r="NC23" s="249"/>
      <c r="ND23" s="249"/>
      <c r="NE23" s="249"/>
      <c r="NF23" s="249"/>
      <c r="NG23" s="249"/>
      <c r="NH23" s="249"/>
      <c r="NI23" s="249"/>
      <c r="NJ23" s="249"/>
      <c r="NK23" s="249"/>
      <c r="NL23" s="249"/>
      <c r="NM23" s="249"/>
      <c r="NN23" s="249"/>
      <c r="NO23" s="249"/>
      <c r="NP23" s="249"/>
      <c r="NQ23" s="249"/>
      <c r="NR23" s="249"/>
      <c r="NS23" s="249"/>
      <c r="NT23" s="249"/>
      <c r="NU23" s="249"/>
      <c r="NV23" s="249"/>
      <c r="NW23" s="249"/>
      <c r="NX23" s="249"/>
      <c r="NY23" s="249"/>
      <c r="NZ23" s="249"/>
      <c r="OA23" s="249"/>
      <c r="OB23" s="249"/>
      <c r="OC23" s="249"/>
      <c r="OD23" s="249"/>
      <c r="OE23" s="249"/>
      <c r="OF23" s="249"/>
      <c r="OG23" s="249"/>
      <c r="OH23" s="249"/>
      <c r="OI23" s="249"/>
      <c r="OJ23" s="249"/>
      <c r="OK23" s="249"/>
      <c r="OL23" s="249"/>
      <c r="OM23" s="249"/>
      <c r="ON23" s="249"/>
      <c r="OO23" s="249"/>
      <c r="OP23" s="249"/>
      <c r="OQ23" s="249"/>
      <c r="OR23" s="249"/>
      <c r="OS23" s="249"/>
      <c r="OT23" s="249"/>
      <c r="OU23" s="249"/>
      <c r="OV23" s="249"/>
      <c r="OW23" s="249"/>
      <c r="OX23" s="249"/>
      <c r="OY23" s="249"/>
      <c r="OZ23" s="249"/>
      <c r="PA23" s="249"/>
      <c r="PB23" s="249"/>
      <c r="PC23" s="249"/>
      <c r="PD23" s="249"/>
      <c r="PE23" s="249"/>
      <c r="PF23" s="249"/>
      <c r="PG23" s="249"/>
      <c r="PH23" s="249"/>
      <c r="PI23" s="249"/>
      <c r="PJ23" s="249"/>
      <c r="PK23" s="249"/>
      <c r="PL23" s="249"/>
      <c r="PM23" s="249"/>
      <c r="PN23" s="249"/>
      <c r="PO23" s="249"/>
      <c r="PP23" s="249"/>
      <c r="PQ23" s="249"/>
      <c r="PR23" s="249"/>
      <c r="PS23" s="249"/>
      <c r="PT23" s="249"/>
      <c r="PU23" s="249"/>
      <c r="PV23" s="249"/>
      <c r="PW23" s="249"/>
      <c r="PX23" s="249"/>
      <c r="PY23" s="249"/>
      <c r="PZ23" s="249"/>
      <c r="QA23" s="249"/>
      <c r="QB23" s="249"/>
      <c r="QC23" s="249"/>
      <c r="QD23" s="249"/>
      <c r="QE23" s="249"/>
      <c r="QF23" s="249"/>
      <c r="QG23" s="249"/>
      <c r="QH23" s="249"/>
      <c r="QI23" s="249"/>
      <c r="QJ23" s="249"/>
      <c r="QK23" s="249"/>
      <c r="QL23" s="249"/>
      <c r="QM23" s="249"/>
      <c r="QN23" s="249"/>
      <c r="QO23" s="249"/>
      <c r="QP23" s="249"/>
      <c r="QQ23" s="249"/>
      <c r="QR23" s="249"/>
      <c r="QS23" s="249"/>
      <c r="QT23" s="249"/>
      <c r="QU23" s="249"/>
      <c r="QV23" s="249"/>
      <c r="QW23" s="249"/>
      <c r="QX23" s="249"/>
      <c r="QY23" s="249"/>
      <c r="QZ23" s="249"/>
      <c r="RA23" s="249"/>
      <c r="RB23" s="249"/>
      <c r="RC23" s="249"/>
      <c r="RD23" s="249"/>
      <c r="RE23" s="249"/>
      <c r="RF23" s="249"/>
      <c r="RG23" s="249"/>
      <c r="RH23" s="249"/>
      <c r="RI23" s="249"/>
      <c r="RJ23" s="249"/>
      <c r="RK23" s="249"/>
      <c r="RL23" s="249"/>
      <c r="RM23" s="249"/>
      <c r="RN23" s="249"/>
      <c r="RO23" s="249"/>
      <c r="RP23" s="249"/>
      <c r="RQ23" s="249"/>
      <c r="RR23" s="249"/>
      <c r="RS23" s="249"/>
      <c r="RT23" s="249"/>
      <c r="RU23" s="249"/>
      <c r="RV23" s="249"/>
      <c r="RW23" s="249"/>
      <c r="RX23" s="249"/>
      <c r="RY23" s="249"/>
      <c r="RZ23" s="249"/>
      <c r="SA23" s="249"/>
      <c r="SB23" s="249"/>
      <c r="SC23" s="249"/>
      <c r="SD23" s="249"/>
      <c r="SE23" s="249"/>
      <c r="SF23" s="249"/>
      <c r="SG23" s="249"/>
      <c r="SH23" s="249"/>
      <c r="SI23" s="249"/>
      <c r="SJ23" s="249"/>
      <c r="SK23" s="249"/>
      <c r="SL23" s="249"/>
      <c r="SM23" s="249"/>
      <c r="SN23" s="249"/>
      <c r="SO23" s="249"/>
      <c r="SP23" s="249"/>
      <c r="SQ23" s="249"/>
      <c r="SR23" s="249"/>
      <c r="SS23" s="249"/>
      <c r="ST23" s="249"/>
      <c r="SU23" s="249"/>
      <c r="SV23" s="249"/>
      <c r="SW23" s="249"/>
      <c r="SX23" s="249"/>
      <c r="SY23" s="249"/>
      <c r="SZ23" s="249"/>
      <c r="TA23" s="249"/>
      <c r="TB23" s="249"/>
      <c r="TC23" s="249"/>
      <c r="TD23" s="249"/>
      <c r="TE23" s="249"/>
      <c r="TF23" s="249"/>
      <c r="TG23" s="249"/>
      <c r="TH23" s="249"/>
      <c r="TI23" s="249"/>
      <c r="TJ23" s="249"/>
      <c r="TK23" s="249"/>
      <c r="TL23" s="249"/>
      <c r="TM23" s="249"/>
      <c r="TN23" s="249"/>
      <c r="TO23" s="249"/>
      <c r="TP23" s="249"/>
      <c r="TQ23" s="249"/>
      <c r="TR23" s="249"/>
      <c r="TS23" s="249"/>
      <c r="TT23" s="249"/>
      <c r="TU23" s="249"/>
      <c r="TV23" s="249"/>
      <c r="TW23" s="249"/>
      <c r="TX23" s="249"/>
      <c r="TY23" s="249"/>
      <c r="TZ23" s="249"/>
      <c r="UA23" s="249"/>
      <c r="UB23" s="249"/>
      <c r="UC23" s="249"/>
      <c r="UD23" s="249"/>
      <c r="UE23" s="249"/>
      <c r="UF23" s="249"/>
      <c r="UG23" s="249"/>
      <c r="UH23" s="249"/>
      <c r="UI23" s="249"/>
      <c r="UJ23" s="249"/>
      <c r="UK23" s="249"/>
      <c r="UL23" s="249"/>
      <c r="UM23" s="249"/>
      <c r="UN23" s="249"/>
      <c r="UO23" s="249"/>
      <c r="UP23" s="249"/>
      <c r="UQ23" s="249"/>
      <c r="UR23" s="249"/>
      <c r="US23" s="249"/>
      <c r="UT23" s="249"/>
      <c r="UU23" s="249"/>
      <c r="UV23" s="249"/>
      <c r="UW23" s="249"/>
      <c r="UX23" s="249"/>
      <c r="UY23" s="249"/>
      <c r="UZ23" s="249"/>
      <c r="VA23" s="249"/>
      <c r="VB23" s="249"/>
      <c r="VC23" s="249"/>
      <c r="VD23" s="249"/>
      <c r="VE23" s="249"/>
      <c r="VF23" s="249"/>
      <c r="VG23" s="249"/>
      <c r="VH23" s="249"/>
      <c r="VI23" s="249"/>
      <c r="VJ23" s="249"/>
      <c r="VK23" s="249"/>
      <c r="VL23" s="249"/>
      <c r="VM23" s="249"/>
      <c r="VN23" s="249"/>
      <c r="VO23" s="249"/>
      <c r="VP23" s="249"/>
      <c r="VQ23" s="249"/>
      <c r="VR23" s="249"/>
      <c r="VS23" s="249"/>
      <c r="VT23" s="249"/>
      <c r="VU23" s="249"/>
      <c r="VV23" s="249"/>
      <c r="VW23" s="249"/>
      <c r="VX23" s="249"/>
      <c r="VY23" s="249"/>
      <c r="VZ23" s="249"/>
      <c r="WA23" s="249"/>
      <c r="WB23" s="249"/>
      <c r="WC23" s="249"/>
      <c r="WD23" s="249"/>
      <c r="WE23" s="249"/>
      <c r="WF23" s="249"/>
      <c r="WG23" s="249"/>
      <c r="WH23" s="249"/>
      <c r="WI23" s="249"/>
      <c r="WJ23" s="249"/>
      <c r="WK23" s="249"/>
      <c r="WL23" s="249"/>
      <c r="WM23" s="249"/>
      <c r="WN23" s="249"/>
      <c r="WO23" s="249"/>
      <c r="WP23" s="249"/>
      <c r="WQ23" s="249"/>
      <c r="WR23" s="249"/>
      <c r="WS23" s="249"/>
      <c r="WT23" s="249"/>
      <c r="WU23" s="249"/>
      <c r="WV23" s="249"/>
      <c r="WW23" s="249"/>
      <c r="WX23" s="249"/>
      <c r="WY23" s="249"/>
      <c r="WZ23" s="249"/>
      <c r="XA23" s="249"/>
      <c r="XB23" s="249"/>
      <c r="XC23" s="249"/>
      <c r="XD23" s="249"/>
      <c r="XE23" s="249"/>
      <c r="XF23" s="249"/>
      <c r="XG23" s="249"/>
      <c r="XH23" s="249"/>
      <c r="XI23" s="249"/>
      <c r="XJ23" s="249"/>
      <c r="XK23" s="249"/>
      <c r="XL23" s="249"/>
      <c r="XM23" s="249"/>
      <c r="XN23" s="249"/>
      <c r="XO23" s="249"/>
      <c r="XP23" s="249"/>
      <c r="XQ23" s="249"/>
      <c r="XR23" s="249"/>
      <c r="XS23" s="249"/>
      <c r="XT23" s="249"/>
      <c r="XU23" s="249"/>
      <c r="XV23" s="249"/>
      <c r="XW23" s="249"/>
      <c r="XX23" s="249"/>
      <c r="XY23" s="249"/>
      <c r="XZ23" s="249"/>
      <c r="YA23" s="249"/>
      <c r="YB23" s="249"/>
      <c r="YC23" s="249"/>
      <c r="YD23" s="249"/>
      <c r="YE23" s="249"/>
      <c r="YF23" s="249"/>
      <c r="YG23" s="249"/>
      <c r="YH23" s="249"/>
      <c r="YI23" s="249"/>
      <c r="YJ23" s="249"/>
      <c r="YK23" s="249"/>
      <c r="YL23" s="249"/>
      <c r="YM23" s="249"/>
      <c r="YN23" s="249"/>
      <c r="YO23" s="249"/>
      <c r="YP23" s="249"/>
      <c r="YQ23" s="249"/>
      <c r="YR23" s="249"/>
      <c r="YS23" s="249"/>
      <c r="YT23" s="249"/>
      <c r="YU23" s="249"/>
      <c r="YV23" s="249"/>
      <c r="YW23" s="249"/>
      <c r="YX23" s="249"/>
      <c r="YY23" s="249"/>
      <c r="YZ23" s="249"/>
      <c r="ZA23" s="249"/>
      <c r="ZB23" s="249"/>
      <c r="ZC23" s="249"/>
      <c r="ZD23" s="249"/>
      <c r="ZE23" s="249"/>
      <c r="ZF23" s="249"/>
      <c r="ZG23" s="249"/>
      <c r="ZH23" s="249"/>
      <c r="ZI23" s="249"/>
      <c r="ZJ23" s="249"/>
      <c r="ZK23" s="249"/>
      <c r="ZL23" s="249"/>
      <c r="ZM23" s="249"/>
      <c r="ZN23" s="249"/>
      <c r="ZO23" s="249"/>
      <c r="ZP23" s="249"/>
      <c r="ZQ23" s="249"/>
      <c r="ZR23" s="249"/>
      <c r="ZS23" s="249"/>
      <c r="ZT23" s="249"/>
      <c r="ZU23" s="249"/>
      <c r="ZV23" s="249"/>
      <c r="ZW23" s="249"/>
      <c r="ZX23" s="249"/>
      <c r="ZY23" s="249"/>
      <c r="ZZ23" s="249"/>
      <c r="AAA23" s="249"/>
      <c r="AAB23" s="249"/>
      <c r="AAC23" s="249"/>
      <c r="AAD23" s="249"/>
      <c r="AAE23" s="249"/>
      <c r="AAF23" s="249"/>
      <c r="AAG23" s="249"/>
      <c r="AAH23" s="249"/>
      <c r="AAI23" s="249"/>
      <c r="AAJ23" s="249"/>
      <c r="AAK23" s="249"/>
      <c r="AAL23" s="249"/>
      <c r="AAM23" s="249"/>
      <c r="AAN23" s="249"/>
      <c r="AAO23" s="249"/>
      <c r="AAP23" s="249"/>
      <c r="AAQ23" s="249"/>
      <c r="AAR23" s="249"/>
      <c r="AAS23" s="249"/>
      <c r="AAT23" s="249"/>
      <c r="AAU23" s="249"/>
      <c r="AAV23" s="249"/>
      <c r="AAW23" s="249"/>
      <c r="AAX23" s="249"/>
      <c r="AAY23" s="249"/>
      <c r="AAZ23" s="249"/>
      <c r="ABA23" s="249"/>
      <c r="ABB23" s="249"/>
      <c r="ABC23" s="249"/>
      <c r="ABD23" s="249"/>
      <c r="ABE23" s="249"/>
      <c r="ABF23" s="249"/>
      <c r="ABG23" s="249"/>
      <c r="ABH23" s="249"/>
      <c r="ABI23" s="249"/>
      <c r="ABJ23" s="249"/>
      <c r="ABK23" s="249"/>
      <c r="ABL23" s="249"/>
      <c r="ABM23" s="249"/>
      <c r="ABN23" s="249"/>
      <c r="ABO23" s="249"/>
      <c r="ABP23" s="249"/>
      <c r="ABQ23" s="249"/>
      <c r="ABR23" s="249"/>
      <c r="ABS23" s="249"/>
      <c r="ABT23" s="249"/>
      <c r="ABU23" s="249"/>
      <c r="ABV23" s="249"/>
      <c r="ABW23" s="249"/>
      <c r="ABX23" s="249"/>
      <c r="ABY23" s="249"/>
      <c r="ABZ23" s="249"/>
      <c r="ACA23" s="249"/>
      <c r="ACB23" s="249"/>
      <c r="ACC23" s="249"/>
      <c r="ACD23" s="249"/>
      <c r="ACE23" s="249"/>
      <c r="ACF23" s="249"/>
      <c r="ACG23" s="249"/>
      <c r="ACH23" s="249"/>
      <c r="ACI23" s="249"/>
      <c r="ACJ23" s="249"/>
      <c r="ACK23" s="249"/>
      <c r="ACL23" s="249"/>
      <c r="ACM23" s="249"/>
      <c r="ACN23" s="249"/>
      <c r="ACO23" s="249"/>
      <c r="ACP23" s="249"/>
      <c r="ACQ23" s="249"/>
      <c r="ACR23" s="249"/>
      <c r="ACS23" s="249"/>
      <c r="ACT23" s="249"/>
      <c r="ACU23" s="249"/>
      <c r="ACV23" s="249"/>
    </row>
    <row r="24" spans="1:776" s="250" customFormat="1" ht="14.15" hidden="1" customHeight="1" x14ac:dyDescent="0.35">
      <c r="A24" s="403">
        <f>+'Formulario solicitud'!B97</f>
        <v>0</v>
      </c>
      <c r="B24" s="404"/>
      <c r="C24" s="404"/>
      <c r="D24" s="251">
        <f>+'Formulario solicitud'!E97</f>
        <v>0</v>
      </c>
      <c r="E24" s="252" t="str">
        <f>+'Formulario solicitud'!F97</f>
        <v>___</v>
      </c>
      <c r="F24" s="723">
        <f>+'Formulario solicitud'!G97</f>
        <v>0</v>
      </c>
      <c r="G24" s="724"/>
      <c r="H24" s="248" t="str">
        <f t="shared" si="4"/>
        <v xml:space="preserve">   </v>
      </c>
      <c r="I24" s="248" t="str">
        <f t="shared" si="5"/>
        <v xml:space="preserve">   </v>
      </c>
      <c r="J24" s="249"/>
      <c r="K24" s="396" t="str">
        <f t="shared" si="1"/>
        <v xml:space="preserve">   </v>
      </c>
      <c r="L24" s="397"/>
      <c r="M24" s="397"/>
      <c r="N24" s="397"/>
      <c r="O24" s="397"/>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49"/>
      <c r="FE24" s="249"/>
      <c r="FF24" s="249"/>
      <c r="FG24" s="249"/>
      <c r="FH24" s="249"/>
      <c r="FI24" s="249"/>
      <c r="FJ24" s="249"/>
      <c r="FK24" s="249"/>
      <c r="FL24" s="249"/>
      <c r="FM24" s="249"/>
      <c r="FN24" s="249"/>
      <c r="FO24" s="249"/>
      <c r="FP24" s="249"/>
      <c r="FQ24" s="249"/>
      <c r="FR24" s="249"/>
      <c r="FS24" s="249"/>
      <c r="FT24" s="249"/>
      <c r="FU24" s="249"/>
      <c r="FV24" s="249"/>
      <c r="FW24" s="249"/>
      <c r="FX24" s="249"/>
      <c r="FY24" s="249"/>
      <c r="FZ24" s="249"/>
      <c r="GA24" s="249"/>
      <c r="GB24" s="249"/>
      <c r="GC24" s="249"/>
      <c r="GD24" s="249"/>
      <c r="GE24" s="249"/>
      <c r="GF24" s="249"/>
      <c r="GG24" s="249"/>
      <c r="GH24" s="249"/>
      <c r="GI24" s="249"/>
      <c r="GJ24" s="249"/>
      <c r="GK24" s="249"/>
      <c r="GL24" s="249"/>
      <c r="GM24" s="249"/>
      <c r="GN24" s="249"/>
      <c r="GO24" s="249"/>
      <c r="GP24" s="249"/>
      <c r="GQ24" s="249"/>
      <c r="GR24" s="249"/>
      <c r="GS24" s="249"/>
      <c r="GT24" s="249"/>
      <c r="GU24" s="249"/>
      <c r="GV24" s="249"/>
      <c r="GW24" s="249"/>
      <c r="GX24" s="249"/>
      <c r="GY24" s="249"/>
      <c r="GZ24" s="249"/>
      <c r="HA24" s="249"/>
      <c r="HB24" s="249"/>
      <c r="HC24" s="249"/>
      <c r="HD24" s="249"/>
      <c r="HE24" s="249"/>
      <c r="HF24" s="249"/>
      <c r="HG24" s="249"/>
      <c r="HH24" s="249"/>
      <c r="HI24" s="249"/>
      <c r="HJ24" s="249"/>
      <c r="HK24" s="249"/>
      <c r="HL24" s="249"/>
      <c r="HM24" s="249"/>
      <c r="HN24" s="249"/>
      <c r="HO24" s="249"/>
      <c r="HP24" s="249"/>
      <c r="HQ24" s="249"/>
      <c r="HR24" s="249"/>
      <c r="HS24" s="249"/>
      <c r="HT24" s="249"/>
      <c r="HU24" s="249"/>
      <c r="HV24" s="249"/>
      <c r="HW24" s="249"/>
      <c r="HX24" s="249"/>
      <c r="HY24" s="249"/>
      <c r="HZ24" s="249"/>
      <c r="IA24" s="249"/>
      <c r="IB24" s="249"/>
      <c r="IC24" s="249"/>
      <c r="ID24" s="249"/>
      <c r="IE24" s="249"/>
      <c r="IF24" s="249"/>
      <c r="IG24" s="249"/>
      <c r="IH24" s="249"/>
      <c r="II24" s="249"/>
      <c r="IJ24" s="249"/>
      <c r="IK24" s="249"/>
      <c r="IL24" s="249"/>
      <c r="IM24" s="249"/>
      <c r="IN24" s="249"/>
      <c r="IO24" s="249"/>
      <c r="IP24" s="249"/>
      <c r="IQ24" s="249"/>
      <c r="IR24" s="249"/>
      <c r="IS24" s="249"/>
      <c r="IT24" s="249"/>
      <c r="IU24" s="249"/>
      <c r="IV24" s="249"/>
      <c r="IW24" s="249"/>
      <c r="IX24" s="249"/>
      <c r="IY24" s="249"/>
      <c r="IZ24" s="249"/>
      <c r="JA24" s="249"/>
      <c r="JB24" s="249"/>
      <c r="JC24" s="249"/>
      <c r="JD24" s="249"/>
      <c r="JE24" s="249"/>
      <c r="JF24" s="249"/>
      <c r="JG24" s="249"/>
      <c r="JH24" s="249"/>
      <c r="JI24" s="249"/>
      <c r="JJ24" s="249"/>
      <c r="JK24" s="249"/>
      <c r="JL24" s="249"/>
      <c r="JM24" s="249"/>
      <c r="JN24" s="249"/>
      <c r="JO24" s="249"/>
      <c r="JP24" s="249"/>
      <c r="JQ24" s="249"/>
      <c r="JR24" s="249"/>
      <c r="JS24" s="249"/>
      <c r="JT24" s="249"/>
      <c r="JU24" s="249"/>
      <c r="JV24" s="249"/>
      <c r="JW24" s="249"/>
      <c r="JX24" s="249"/>
      <c r="JY24" s="249"/>
      <c r="JZ24" s="249"/>
      <c r="KA24" s="249"/>
      <c r="KB24" s="249"/>
      <c r="KC24" s="249"/>
      <c r="KD24" s="249"/>
      <c r="KE24" s="249"/>
      <c r="KF24" s="249"/>
      <c r="KG24" s="249"/>
      <c r="KH24" s="249"/>
      <c r="KI24" s="249"/>
      <c r="KJ24" s="249"/>
      <c r="KK24" s="249"/>
      <c r="KL24" s="249"/>
      <c r="KM24" s="249"/>
      <c r="KN24" s="249"/>
      <c r="KO24" s="249"/>
      <c r="KP24" s="249"/>
      <c r="KQ24" s="249"/>
      <c r="KR24" s="249"/>
      <c r="KS24" s="249"/>
      <c r="KT24" s="249"/>
      <c r="KU24" s="249"/>
      <c r="KV24" s="249"/>
      <c r="KW24" s="249"/>
      <c r="KX24" s="249"/>
      <c r="KY24" s="249"/>
      <c r="KZ24" s="249"/>
      <c r="LA24" s="249"/>
      <c r="LB24" s="249"/>
      <c r="LC24" s="249"/>
      <c r="LD24" s="249"/>
      <c r="LE24" s="249"/>
      <c r="LF24" s="249"/>
      <c r="LG24" s="249"/>
      <c r="LH24" s="249"/>
      <c r="LI24" s="249"/>
      <c r="LJ24" s="249"/>
      <c r="LK24" s="249"/>
      <c r="LL24" s="249"/>
      <c r="LM24" s="249"/>
      <c r="LN24" s="249"/>
      <c r="LO24" s="249"/>
      <c r="LP24" s="249"/>
      <c r="LQ24" s="249"/>
      <c r="LR24" s="249"/>
      <c r="LS24" s="249"/>
      <c r="LT24" s="249"/>
      <c r="LU24" s="249"/>
      <c r="LV24" s="249"/>
      <c r="LW24" s="249"/>
      <c r="LX24" s="249"/>
      <c r="LY24" s="249"/>
      <c r="LZ24" s="249"/>
      <c r="MA24" s="249"/>
      <c r="MB24" s="249"/>
      <c r="MC24" s="249"/>
      <c r="MD24" s="249"/>
      <c r="ME24" s="249"/>
      <c r="MF24" s="249"/>
      <c r="MG24" s="249"/>
      <c r="MH24" s="249"/>
      <c r="MI24" s="249"/>
      <c r="MJ24" s="249"/>
      <c r="MK24" s="249"/>
      <c r="ML24" s="249"/>
      <c r="MM24" s="249"/>
      <c r="MN24" s="249"/>
      <c r="MO24" s="249"/>
      <c r="MP24" s="249"/>
      <c r="MQ24" s="249"/>
      <c r="MR24" s="249"/>
      <c r="MS24" s="249"/>
      <c r="MT24" s="249"/>
      <c r="MU24" s="249"/>
      <c r="MV24" s="249"/>
      <c r="MW24" s="249"/>
      <c r="MX24" s="249"/>
      <c r="MY24" s="249"/>
      <c r="MZ24" s="249"/>
      <c r="NA24" s="249"/>
      <c r="NB24" s="249"/>
      <c r="NC24" s="249"/>
      <c r="ND24" s="249"/>
      <c r="NE24" s="249"/>
      <c r="NF24" s="249"/>
      <c r="NG24" s="249"/>
      <c r="NH24" s="249"/>
      <c r="NI24" s="249"/>
      <c r="NJ24" s="249"/>
      <c r="NK24" s="249"/>
      <c r="NL24" s="249"/>
      <c r="NM24" s="249"/>
      <c r="NN24" s="249"/>
      <c r="NO24" s="249"/>
      <c r="NP24" s="249"/>
      <c r="NQ24" s="249"/>
      <c r="NR24" s="249"/>
      <c r="NS24" s="249"/>
      <c r="NT24" s="249"/>
      <c r="NU24" s="249"/>
      <c r="NV24" s="249"/>
      <c r="NW24" s="249"/>
      <c r="NX24" s="249"/>
      <c r="NY24" s="249"/>
      <c r="NZ24" s="249"/>
      <c r="OA24" s="249"/>
      <c r="OB24" s="249"/>
      <c r="OC24" s="249"/>
      <c r="OD24" s="249"/>
      <c r="OE24" s="249"/>
      <c r="OF24" s="249"/>
      <c r="OG24" s="249"/>
      <c r="OH24" s="249"/>
      <c r="OI24" s="249"/>
      <c r="OJ24" s="249"/>
      <c r="OK24" s="249"/>
      <c r="OL24" s="249"/>
      <c r="OM24" s="249"/>
      <c r="ON24" s="249"/>
      <c r="OO24" s="249"/>
      <c r="OP24" s="249"/>
      <c r="OQ24" s="249"/>
      <c r="OR24" s="249"/>
      <c r="OS24" s="249"/>
      <c r="OT24" s="249"/>
      <c r="OU24" s="249"/>
      <c r="OV24" s="249"/>
      <c r="OW24" s="249"/>
      <c r="OX24" s="249"/>
      <c r="OY24" s="249"/>
      <c r="OZ24" s="249"/>
      <c r="PA24" s="249"/>
      <c r="PB24" s="249"/>
      <c r="PC24" s="249"/>
      <c r="PD24" s="249"/>
      <c r="PE24" s="249"/>
      <c r="PF24" s="249"/>
      <c r="PG24" s="249"/>
      <c r="PH24" s="249"/>
      <c r="PI24" s="249"/>
      <c r="PJ24" s="249"/>
      <c r="PK24" s="249"/>
      <c r="PL24" s="249"/>
      <c r="PM24" s="249"/>
      <c r="PN24" s="249"/>
      <c r="PO24" s="249"/>
      <c r="PP24" s="249"/>
      <c r="PQ24" s="249"/>
      <c r="PR24" s="249"/>
      <c r="PS24" s="249"/>
      <c r="PT24" s="249"/>
      <c r="PU24" s="249"/>
      <c r="PV24" s="249"/>
      <c r="PW24" s="249"/>
      <c r="PX24" s="249"/>
      <c r="PY24" s="249"/>
      <c r="PZ24" s="249"/>
      <c r="QA24" s="249"/>
      <c r="QB24" s="249"/>
      <c r="QC24" s="249"/>
      <c r="QD24" s="249"/>
      <c r="QE24" s="249"/>
      <c r="QF24" s="249"/>
      <c r="QG24" s="249"/>
      <c r="QH24" s="249"/>
      <c r="QI24" s="249"/>
      <c r="QJ24" s="249"/>
      <c r="QK24" s="249"/>
      <c r="QL24" s="249"/>
      <c r="QM24" s="249"/>
      <c r="QN24" s="249"/>
      <c r="QO24" s="249"/>
      <c r="QP24" s="249"/>
      <c r="QQ24" s="249"/>
      <c r="QR24" s="249"/>
      <c r="QS24" s="249"/>
      <c r="QT24" s="249"/>
      <c r="QU24" s="249"/>
      <c r="QV24" s="249"/>
      <c r="QW24" s="249"/>
      <c r="QX24" s="249"/>
      <c r="QY24" s="249"/>
      <c r="QZ24" s="249"/>
      <c r="RA24" s="249"/>
      <c r="RB24" s="249"/>
      <c r="RC24" s="249"/>
      <c r="RD24" s="249"/>
      <c r="RE24" s="249"/>
      <c r="RF24" s="249"/>
      <c r="RG24" s="249"/>
      <c r="RH24" s="249"/>
      <c r="RI24" s="249"/>
      <c r="RJ24" s="249"/>
      <c r="RK24" s="249"/>
      <c r="RL24" s="249"/>
      <c r="RM24" s="249"/>
      <c r="RN24" s="249"/>
      <c r="RO24" s="249"/>
      <c r="RP24" s="249"/>
      <c r="RQ24" s="249"/>
      <c r="RR24" s="249"/>
      <c r="RS24" s="249"/>
      <c r="RT24" s="249"/>
      <c r="RU24" s="249"/>
      <c r="RV24" s="249"/>
      <c r="RW24" s="249"/>
      <c r="RX24" s="249"/>
      <c r="RY24" s="249"/>
      <c r="RZ24" s="249"/>
      <c r="SA24" s="249"/>
      <c r="SB24" s="249"/>
      <c r="SC24" s="249"/>
      <c r="SD24" s="249"/>
      <c r="SE24" s="249"/>
      <c r="SF24" s="249"/>
      <c r="SG24" s="249"/>
      <c r="SH24" s="249"/>
      <c r="SI24" s="249"/>
      <c r="SJ24" s="249"/>
      <c r="SK24" s="249"/>
      <c r="SL24" s="249"/>
      <c r="SM24" s="249"/>
      <c r="SN24" s="249"/>
      <c r="SO24" s="249"/>
      <c r="SP24" s="249"/>
      <c r="SQ24" s="249"/>
      <c r="SR24" s="249"/>
      <c r="SS24" s="249"/>
      <c r="ST24" s="249"/>
      <c r="SU24" s="249"/>
      <c r="SV24" s="249"/>
      <c r="SW24" s="249"/>
      <c r="SX24" s="249"/>
      <c r="SY24" s="249"/>
      <c r="SZ24" s="249"/>
      <c r="TA24" s="249"/>
      <c r="TB24" s="249"/>
      <c r="TC24" s="249"/>
      <c r="TD24" s="249"/>
      <c r="TE24" s="249"/>
      <c r="TF24" s="249"/>
      <c r="TG24" s="249"/>
      <c r="TH24" s="249"/>
      <c r="TI24" s="249"/>
      <c r="TJ24" s="249"/>
      <c r="TK24" s="249"/>
      <c r="TL24" s="249"/>
      <c r="TM24" s="249"/>
      <c r="TN24" s="249"/>
      <c r="TO24" s="249"/>
      <c r="TP24" s="249"/>
      <c r="TQ24" s="249"/>
      <c r="TR24" s="249"/>
      <c r="TS24" s="249"/>
      <c r="TT24" s="249"/>
      <c r="TU24" s="249"/>
      <c r="TV24" s="249"/>
      <c r="TW24" s="249"/>
      <c r="TX24" s="249"/>
      <c r="TY24" s="249"/>
      <c r="TZ24" s="249"/>
      <c r="UA24" s="249"/>
      <c r="UB24" s="249"/>
      <c r="UC24" s="249"/>
      <c r="UD24" s="249"/>
      <c r="UE24" s="249"/>
      <c r="UF24" s="249"/>
      <c r="UG24" s="249"/>
      <c r="UH24" s="249"/>
      <c r="UI24" s="249"/>
      <c r="UJ24" s="249"/>
      <c r="UK24" s="249"/>
      <c r="UL24" s="249"/>
      <c r="UM24" s="249"/>
      <c r="UN24" s="249"/>
      <c r="UO24" s="249"/>
      <c r="UP24" s="249"/>
      <c r="UQ24" s="249"/>
      <c r="UR24" s="249"/>
      <c r="US24" s="249"/>
      <c r="UT24" s="249"/>
      <c r="UU24" s="249"/>
      <c r="UV24" s="249"/>
      <c r="UW24" s="249"/>
      <c r="UX24" s="249"/>
      <c r="UY24" s="249"/>
      <c r="UZ24" s="249"/>
      <c r="VA24" s="249"/>
      <c r="VB24" s="249"/>
      <c r="VC24" s="249"/>
      <c r="VD24" s="249"/>
      <c r="VE24" s="249"/>
      <c r="VF24" s="249"/>
      <c r="VG24" s="249"/>
      <c r="VH24" s="249"/>
      <c r="VI24" s="249"/>
      <c r="VJ24" s="249"/>
      <c r="VK24" s="249"/>
      <c r="VL24" s="249"/>
      <c r="VM24" s="249"/>
      <c r="VN24" s="249"/>
      <c r="VO24" s="249"/>
      <c r="VP24" s="249"/>
      <c r="VQ24" s="249"/>
      <c r="VR24" s="249"/>
      <c r="VS24" s="249"/>
      <c r="VT24" s="249"/>
      <c r="VU24" s="249"/>
      <c r="VV24" s="249"/>
      <c r="VW24" s="249"/>
      <c r="VX24" s="249"/>
      <c r="VY24" s="249"/>
      <c r="VZ24" s="249"/>
      <c r="WA24" s="249"/>
      <c r="WB24" s="249"/>
      <c r="WC24" s="249"/>
      <c r="WD24" s="249"/>
      <c r="WE24" s="249"/>
      <c r="WF24" s="249"/>
      <c r="WG24" s="249"/>
      <c r="WH24" s="249"/>
      <c r="WI24" s="249"/>
      <c r="WJ24" s="249"/>
      <c r="WK24" s="249"/>
      <c r="WL24" s="249"/>
      <c r="WM24" s="249"/>
      <c r="WN24" s="249"/>
      <c r="WO24" s="249"/>
      <c r="WP24" s="249"/>
      <c r="WQ24" s="249"/>
      <c r="WR24" s="249"/>
      <c r="WS24" s="249"/>
      <c r="WT24" s="249"/>
      <c r="WU24" s="249"/>
      <c r="WV24" s="249"/>
      <c r="WW24" s="249"/>
      <c r="WX24" s="249"/>
      <c r="WY24" s="249"/>
      <c r="WZ24" s="249"/>
      <c r="XA24" s="249"/>
      <c r="XB24" s="249"/>
      <c r="XC24" s="249"/>
      <c r="XD24" s="249"/>
      <c r="XE24" s="249"/>
      <c r="XF24" s="249"/>
      <c r="XG24" s="249"/>
      <c r="XH24" s="249"/>
      <c r="XI24" s="249"/>
      <c r="XJ24" s="249"/>
      <c r="XK24" s="249"/>
      <c r="XL24" s="249"/>
      <c r="XM24" s="249"/>
      <c r="XN24" s="249"/>
      <c r="XO24" s="249"/>
      <c r="XP24" s="249"/>
      <c r="XQ24" s="249"/>
      <c r="XR24" s="249"/>
      <c r="XS24" s="249"/>
      <c r="XT24" s="249"/>
      <c r="XU24" s="249"/>
      <c r="XV24" s="249"/>
      <c r="XW24" s="249"/>
      <c r="XX24" s="249"/>
      <c r="XY24" s="249"/>
      <c r="XZ24" s="249"/>
      <c r="YA24" s="249"/>
      <c r="YB24" s="249"/>
      <c r="YC24" s="249"/>
      <c r="YD24" s="249"/>
      <c r="YE24" s="249"/>
      <c r="YF24" s="249"/>
      <c r="YG24" s="249"/>
      <c r="YH24" s="249"/>
      <c r="YI24" s="249"/>
      <c r="YJ24" s="249"/>
      <c r="YK24" s="249"/>
      <c r="YL24" s="249"/>
      <c r="YM24" s="249"/>
      <c r="YN24" s="249"/>
      <c r="YO24" s="249"/>
      <c r="YP24" s="249"/>
      <c r="YQ24" s="249"/>
      <c r="YR24" s="249"/>
      <c r="YS24" s="249"/>
      <c r="YT24" s="249"/>
      <c r="YU24" s="249"/>
      <c r="YV24" s="249"/>
      <c r="YW24" s="249"/>
      <c r="YX24" s="249"/>
      <c r="YY24" s="249"/>
      <c r="YZ24" s="249"/>
      <c r="ZA24" s="249"/>
      <c r="ZB24" s="249"/>
      <c r="ZC24" s="249"/>
      <c r="ZD24" s="249"/>
      <c r="ZE24" s="249"/>
      <c r="ZF24" s="249"/>
      <c r="ZG24" s="249"/>
      <c r="ZH24" s="249"/>
      <c r="ZI24" s="249"/>
      <c r="ZJ24" s="249"/>
      <c r="ZK24" s="249"/>
      <c r="ZL24" s="249"/>
      <c r="ZM24" s="249"/>
      <c r="ZN24" s="249"/>
      <c r="ZO24" s="249"/>
      <c r="ZP24" s="249"/>
      <c r="ZQ24" s="249"/>
      <c r="ZR24" s="249"/>
      <c r="ZS24" s="249"/>
      <c r="ZT24" s="249"/>
      <c r="ZU24" s="249"/>
      <c r="ZV24" s="249"/>
      <c r="ZW24" s="249"/>
      <c r="ZX24" s="249"/>
      <c r="ZY24" s="249"/>
      <c r="ZZ24" s="249"/>
      <c r="AAA24" s="249"/>
      <c r="AAB24" s="249"/>
      <c r="AAC24" s="249"/>
      <c r="AAD24" s="249"/>
      <c r="AAE24" s="249"/>
      <c r="AAF24" s="249"/>
      <c r="AAG24" s="249"/>
      <c r="AAH24" s="249"/>
      <c r="AAI24" s="249"/>
      <c r="AAJ24" s="249"/>
      <c r="AAK24" s="249"/>
      <c r="AAL24" s="249"/>
      <c r="AAM24" s="249"/>
      <c r="AAN24" s="249"/>
      <c r="AAO24" s="249"/>
      <c r="AAP24" s="249"/>
      <c r="AAQ24" s="249"/>
      <c r="AAR24" s="249"/>
      <c r="AAS24" s="249"/>
      <c r="AAT24" s="249"/>
      <c r="AAU24" s="249"/>
      <c r="AAV24" s="249"/>
      <c r="AAW24" s="249"/>
      <c r="AAX24" s="249"/>
      <c r="AAY24" s="249"/>
      <c r="AAZ24" s="249"/>
      <c r="ABA24" s="249"/>
      <c r="ABB24" s="249"/>
      <c r="ABC24" s="249"/>
      <c r="ABD24" s="249"/>
      <c r="ABE24" s="249"/>
      <c r="ABF24" s="249"/>
      <c r="ABG24" s="249"/>
      <c r="ABH24" s="249"/>
      <c r="ABI24" s="249"/>
      <c r="ABJ24" s="249"/>
      <c r="ABK24" s="249"/>
      <c r="ABL24" s="249"/>
      <c r="ABM24" s="249"/>
      <c r="ABN24" s="249"/>
      <c r="ABO24" s="249"/>
      <c r="ABP24" s="249"/>
      <c r="ABQ24" s="249"/>
      <c r="ABR24" s="249"/>
      <c r="ABS24" s="249"/>
      <c r="ABT24" s="249"/>
      <c r="ABU24" s="249"/>
      <c r="ABV24" s="249"/>
      <c r="ABW24" s="249"/>
      <c r="ABX24" s="249"/>
      <c r="ABY24" s="249"/>
      <c r="ABZ24" s="249"/>
      <c r="ACA24" s="249"/>
      <c r="ACB24" s="249"/>
      <c r="ACC24" s="249"/>
      <c r="ACD24" s="249"/>
      <c r="ACE24" s="249"/>
      <c r="ACF24" s="249"/>
      <c r="ACG24" s="249"/>
      <c r="ACH24" s="249"/>
      <c r="ACI24" s="249"/>
      <c r="ACJ24" s="249"/>
      <c r="ACK24" s="249"/>
      <c r="ACL24" s="249"/>
      <c r="ACM24" s="249"/>
      <c r="ACN24" s="249"/>
      <c r="ACO24" s="249"/>
      <c r="ACP24" s="249"/>
      <c r="ACQ24" s="249"/>
      <c r="ACR24" s="249"/>
      <c r="ACS24" s="249"/>
      <c r="ACT24" s="249"/>
      <c r="ACU24" s="249"/>
      <c r="ACV24" s="249"/>
    </row>
    <row r="25" spans="1:776" s="250" customFormat="1" ht="14.15" hidden="1" customHeight="1" x14ac:dyDescent="0.35">
      <c r="A25" s="403">
        <f>+'Formulario solicitud'!B98</f>
        <v>0</v>
      </c>
      <c r="B25" s="404"/>
      <c r="C25" s="404"/>
      <c r="D25" s="251">
        <f>+'Formulario solicitud'!E98</f>
        <v>0</v>
      </c>
      <c r="E25" s="252" t="str">
        <f>+'Formulario solicitud'!F98</f>
        <v>___</v>
      </c>
      <c r="F25" s="723">
        <f>+'Formulario solicitud'!G98</f>
        <v>0</v>
      </c>
      <c r="G25" s="724"/>
      <c r="H25" s="248" t="str">
        <f t="shared" si="4"/>
        <v xml:space="preserve">   </v>
      </c>
      <c r="I25" s="248" t="str">
        <f t="shared" si="5"/>
        <v xml:space="preserve">   </v>
      </c>
      <c r="J25" s="249"/>
      <c r="K25" s="396" t="str">
        <f t="shared" si="1"/>
        <v xml:space="preserve">   </v>
      </c>
      <c r="L25" s="397"/>
      <c r="M25" s="397"/>
      <c r="N25" s="397"/>
      <c r="O25" s="397"/>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49"/>
      <c r="EP25" s="249"/>
      <c r="EQ25" s="249"/>
      <c r="ER25" s="249"/>
      <c r="ES25" s="249"/>
      <c r="ET25" s="249"/>
      <c r="EU25" s="249"/>
      <c r="EV25" s="249"/>
      <c r="EW25" s="249"/>
      <c r="EX25" s="249"/>
      <c r="EY25" s="249"/>
      <c r="EZ25" s="249"/>
      <c r="FA25" s="249"/>
      <c r="FB25" s="249"/>
      <c r="FC25" s="249"/>
      <c r="FD25" s="249"/>
      <c r="FE25" s="249"/>
      <c r="FF25" s="249"/>
      <c r="FG25" s="249"/>
      <c r="FH25" s="249"/>
      <c r="FI25" s="249"/>
      <c r="FJ25" s="249"/>
      <c r="FK25" s="249"/>
      <c r="FL25" s="249"/>
      <c r="FM25" s="249"/>
      <c r="FN25" s="249"/>
      <c r="FO25" s="249"/>
      <c r="FP25" s="249"/>
      <c r="FQ25" s="249"/>
      <c r="FR25" s="249"/>
      <c r="FS25" s="249"/>
      <c r="FT25" s="249"/>
      <c r="FU25" s="249"/>
      <c r="FV25" s="249"/>
      <c r="FW25" s="249"/>
      <c r="FX25" s="249"/>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9"/>
      <c r="GX25" s="249"/>
      <c r="GY25" s="249"/>
      <c r="GZ25" s="249"/>
      <c r="HA25" s="249"/>
      <c r="HB25" s="249"/>
      <c r="HC25" s="249"/>
      <c r="HD25" s="249"/>
      <c r="HE25" s="249"/>
      <c r="HF25" s="249"/>
      <c r="HG25" s="249"/>
      <c r="HH25" s="249"/>
      <c r="HI25" s="249"/>
      <c r="HJ25" s="249"/>
      <c r="HK25" s="249"/>
      <c r="HL25" s="249"/>
      <c r="HM25" s="249"/>
      <c r="HN25" s="249"/>
      <c r="HO25" s="249"/>
      <c r="HP25" s="249"/>
      <c r="HQ25" s="249"/>
      <c r="HR25" s="249"/>
      <c r="HS25" s="249"/>
      <c r="HT25" s="249"/>
      <c r="HU25" s="249"/>
      <c r="HV25" s="249"/>
      <c r="HW25" s="249"/>
      <c r="HX25" s="249"/>
      <c r="HY25" s="249"/>
      <c r="HZ25" s="249"/>
      <c r="IA25" s="249"/>
      <c r="IB25" s="249"/>
      <c r="IC25" s="249"/>
      <c r="ID25" s="249"/>
      <c r="IE25" s="249"/>
      <c r="IF25" s="249"/>
      <c r="IG25" s="249"/>
      <c r="IH25" s="249"/>
      <c r="II25" s="249"/>
      <c r="IJ25" s="249"/>
      <c r="IK25" s="249"/>
      <c r="IL25" s="249"/>
      <c r="IM25" s="249"/>
      <c r="IN25" s="249"/>
      <c r="IO25" s="249"/>
      <c r="IP25" s="249"/>
      <c r="IQ25" s="249"/>
      <c r="IR25" s="249"/>
      <c r="IS25" s="249"/>
      <c r="IT25" s="249"/>
      <c r="IU25" s="249"/>
      <c r="IV25" s="249"/>
      <c r="IW25" s="249"/>
      <c r="IX25" s="249"/>
      <c r="IY25" s="249"/>
      <c r="IZ25" s="249"/>
      <c r="JA25" s="249"/>
      <c r="JB25" s="249"/>
      <c r="JC25" s="249"/>
      <c r="JD25" s="249"/>
      <c r="JE25" s="249"/>
      <c r="JF25" s="249"/>
      <c r="JG25" s="249"/>
      <c r="JH25" s="249"/>
      <c r="JI25" s="249"/>
      <c r="JJ25" s="249"/>
      <c r="JK25" s="249"/>
      <c r="JL25" s="249"/>
      <c r="JM25" s="249"/>
      <c r="JN25" s="249"/>
      <c r="JO25" s="249"/>
      <c r="JP25" s="249"/>
      <c r="JQ25" s="249"/>
      <c r="JR25" s="249"/>
      <c r="JS25" s="249"/>
      <c r="JT25" s="249"/>
      <c r="JU25" s="249"/>
      <c r="JV25" s="249"/>
      <c r="JW25" s="249"/>
      <c r="JX25" s="249"/>
      <c r="JY25" s="249"/>
      <c r="JZ25" s="249"/>
      <c r="KA25" s="249"/>
      <c r="KB25" s="249"/>
      <c r="KC25" s="249"/>
      <c r="KD25" s="249"/>
      <c r="KE25" s="249"/>
      <c r="KF25" s="249"/>
      <c r="KG25" s="249"/>
      <c r="KH25" s="249"/>
      <c r="KI25" s="249"/>
      <c r="KJ25" s="249"/>
      <c r="KK25" s="249"/>
      <c r="KL25" s="249"/>
      <c r="KM25" s="249"/>
      <c r="KN25" s="249"/>
      <c r="KO25" s="249"/>
      <c r="KP25" s="249"/>
      <c r="KQ25" s="249"/>
      <c r="KR25" s="249"/>
      <c r="KS25" s="249"/>
      <c r="KT25" s="249"/>
      <c r="KU25" s="249"/>
      <c r="KV25" s="249"/>
      <c r="KW25" s="249"/>
      <c r="KX25" s="249"/>
      <c r="KY25" s="249"/>
      <c r="KZ25" s="249"/>
      <c r="LA25" s="249"/>
      <c r="LB25" s="249"/>
      <c r="LC25" s="249"/>
      <c r="LD25" s="249"/>
      <c r="LE25" s="249"/>
      <c r="LF25" s="249"/>
      <c r="LG25" s="249"/>
      <c r="LH25" s="249"/>
      <c r="LI25" s="249"/>
      <c r="LJ25" s="249"/>
      <c r="LK25" s="249"/>
      <c r="LL25" s="249"/>
      <c r="LM25" s="249"/>
      <c r="LN25" s="249"/>
      <c r="LO25" s="249"/>
      <c r="LP25" s="249"/>
      <c r="LQ25" s="249"/>
      <c r="LR25" s="249"/>
      <c r="LS25" s="249"/>
      <c r="LT25" s="249"/>
      <c r="LU25" s="249"/>
      <c r="LV25" s="249"/>
      <c r="LW25" s="249"/>
      <c r="LX25" s="249"/>
      <c r="LY25" s="249"/>
      <c r="LZ25" s="249"/>
      <c r="MA25" s="249"/>
      <c r="MB25" s="249"/>
      <c r="MC25" s="249"/>
      <c r="MD25" s="249"/>
      <c r="ME25" s="249"/>
      <c r="MF25" s="249"/>
      <c r="MG25" s="249"/>
      <c r="MH25" s="249"/>
      <c r="MI25" s="249"/>
      <c r="MJ25" s="249"/>
      <c r="MK25" s="249"/>
      <c r="ML25" s="249"/>
      <c r="MM25" s="249"/>
      <c r="MN25" s="249"/>
      <c r="MO25" s="249"/>
      <c r="MP25" s="249"/>
      <c r="MQ25" s="249"/>
      <c r="MR25" s="249"/>
      <c r="MS25" s="249"/>
      <c r="MT25" s="249"/>
      <c r="MU25" s="249"/>
      <c r="MV25" s="249"/>
      <c r="MW25" s="249"/>
      <c r="MX25" s="249"/>
      <c r="MY25" s="249"/>
      <c r="MZ25" s="249"/>
      <c r="NA25" s="249"/>
      <c r="NB25" s="249"/>
      <c r="NC25" s="249"/>
      <c r="ND25" s="249"/>
      <c r="NE25" s="249"/>
      <c r="NF25" s="249"/>
      <c r="NG25" s="249"/>
      <c r="NH25" s="249"/>
      <c r="NI25" s="249"/>
      <c r="NJ25" s="249"/>
      <c r="NK25" s="249"/>
      <c r="NL25" s="249"/>
      <c r="NM25" s="249"/>
      <c r="NN25" s="249"/>
      <c r="NO25" s="249"/>
      <c r="NP25" s="249"/>
      <c r="NQ25" s="249"/>
      <c r="NR25" s="249"/>
      <c r="NS25" s="249"/>
      <c r="NT25" s="249"/>
      <c r="NU25" s="249"/>
      <c r="NV25" s="249"/>
      <c r="NW25" s="249"/>
      <c r="NX25" s="249"/>
      <c r="NY25" s="249"/>
      <c r="NZ25" s="249"/>
      <c r="OA25" s="249"/>
      <c r="OB25" s="249"/>
      <c r="OC25" s="249"/>
      <c r="OD25" s="249"/>
      <c r="OE25" s="249"/>
      <c r="OF25" s="249"/>
      <c r="OG25" s="249"/>
      <c r="OH25" s="249"/>
      <c r="OI25" s="249"/>
      <c r="OJ25" s="249"/>
      <c r="OK25" s="249"/>
      <c r="OL25" s="249"/>
      <c r="OM25" s="249"/>
      <c r="ON25" s="249"/>
      <c r="OO25" s="249"/>
      <c r="OP25" s="249"/>
      <c r="OQ25" s="249"/>
      <c r="OR25" s="249"/>
      <c r="OS25" s="249"/>
      <c r="OT25" s="249"/>
      <c r="OU25" s="249"/>
      <c r="OV25" s="249"/>
      <c r="OW25" s="249"/>
      <c r="OX25" s="249"/>
      <c r="OY25" s="249"/>
      <c r="OZ25" s="249"/>
      <c r="PA25" s="249"/>
      <c r="PB25" s="249"/>
      <c r="PC25" s="249"/>
      <c r="PD25" s="249"/>
      <c r="PE25" s="249"/>
      <c r="PF25" s="249"/>
      <c r="PG25" s="249"/>
      <c r="PH25" s="249"/>
      <c r="PI25" s="249"/>
      <c r="PJ25" s="249"/>
      <c r="PK25" s="249"/>
      <c r="PL25" s="249"/>
      <c r="PM25" s="249"/>
      <c r="PN25" s="249"/>
      <c r="PO25" s="249"/>
      <c r="PP25" s="249"/>
      <c r="PQ25" s="249"/>
      <c r="PR25" s="249"/>
      <c r="PS25" s="249"/>
      <c r="PT25" s="249"/>
      <c r="PU25" s="249"/>
      <c r="PV25" s="249"/>
      <c r="PW25" s="249"/>
      <c r="PX25" s="249"/>
      <c r="PY25" s="249"/>
      <c r="PZ25" s="249"/>
      <c r="QA25" s="249"/>
      <c r="QB25" s="249"/>
      <c r="QC25" s="249"/>
      <c r="QD25" s="249"/>
      <c r="QE25" s="249"/>
      <c r="QF25" s="249"/>
      <c r="QG25" s="249"/>
      <c r="QH25" s="249"/>
      <c r="QI25" s="249"/>
      <c r="QJ25" s="249"/>
      <c r="QK25" s="249"/>
      <c r="QL25" s="249"/>
      <c r="QM25" s="249"/>
      <c r="QN25" s="249"/>
      <c r="QO25" s="249"/>
      <c r="QP25" s="249"/>
      <c r="QQ25" s="249"/>
      <c r="QR25" s="249"/>
      <c r="QS25" s="249"/>
      <c r="QT25" s="249"/>
      <c r="QU25" s="249"/>
      <c r="QV25" s="249"/>
      <c r="QW25" s="249"/>
      <c r="QX25" s="249"/>
      <c r="QY25" s="249"/>
      <c r="QZ25" s="249"/>
      <c r="RA25" s="249"/>
      <c r="RB25" s="249"/>
      <c r="RC25" s="249"/>
      <c r="RD25" s="249"/>
      <c r="RE25" s="249"/>
      <c r="RF25" s="249"/>
      <c r="RG25" s="249"/>
      <c r="RH25" s="249"/>
      <c r="RI25" s="249"/>
      <c r="RJ25" s="249"/>
      <c r="RK25" s="249"/>
      <c r="RL25" s="249"/>
      <c r="RM25" s="249"/>
      <c r="RN25" s="249"/>
      <c r="RO25" s="249"/>
      <c r="RP25" s="249"/>
      <c r="RQ25" s="249"/>
      <c r="RR25" s="249"/>
      <c r="RS25" s="249"/>
      <c r="RT25" s="249"/>
      <c r="RU25" s="249"/>
      <c r="RV25" s="249"/>
      <c r="RW25" s="249"/>
      <c r="RX25" s="249"/>
      <c r="RY25" s="249"/>
      <c r="RZ25" s="249"/>
      <c r="SA25" s="249"/>
      <c r="SB25" s="249"/>
      <c r="SC25" s="249"/>
      <c r="SD25" s="249"/>
      <c r="SE25" s="249"/>
      <c r="SF25" s="249"/>
      <c r="SG25" s="249"/>
      <c r="SH25" s="249"/>
      <c r="SI25" s="249"/>
      <c r="SJ25" s="249"/>
      <c r="SK25" s="249"/>
      <c r="SL25" s="249"/>
      <c r="SM25" s="249"/>
      <c r="SN25" s="249"/>
      <c r="SO25" s="249"/>
      <c r="SP25" s="249"/>
      <c r="SQ25" s="249"/>
      <c r="SR25" s="249"/>
      <c r="SS25" s="249"/>
      <c r="ST25" s="249"/>
      <c r="SU25" s="249"/>
      <c r="SV25" s="249"/>
      <c r="SW25" s="249"/>
      <c r="SX25" s="249"/>
      <c r="SY25" s="249"/>
      <c r="SZ25" s="249"/>
      <c r="TA25" s="249"/>
      <c r="TB25" s="249"/>
      <c r="TC25" s="249"/>
      <c r="TD25" s="249"/>
      <c r="TE25" s="249"/>
      <c r="TF25" s="249"/>
      <c r="TG25" s="249"/>
      <c r="TH25" s="249"/>
      <c r="TI25" s="249"/>
      <c r="TJ25" s="249"/>
      <c r="TK25" s="249"/>
      <c r="TL25" s="249"/>
      <c r="TM25" s="249"/>
      <c r="TN25" s="249"/>
      <c r="TO25" s="249"/>
      <c r="TP25" s="249"/>
      <c r="TQ25" s="249"/>
      <c r="TR25" s="249"/>
      <c r="TS25" s="249"/>
      <c r="TT25" s="249"/>
      <c r="TU25" s="249"/>
      <c r="TV25" s="249"/>
      <c r="TW25" s="249"/>
      <c r="TX25" s="249"/>
      <c r="TY25" s="249"/>
      <c r="TZ25" s="249"/>
      <c r="UA25" s="249"/>
      <c r="UB25" s="249"/>
      <c r="UC25" s="249"/>
      <c r="UD25" s="249"/>
      <c r="UE25" s="249"/>
      <c r="UF25" s="249"/>
      <c r="UG25" s="249"/>
      <c r="UH25" s="249"/>
      <c r="UI25" s="249"/>
      <c r="UJ25" s="249"/>
      <c r="UK25" s="249"/>
      <c r="UL25" s="249"/>
      <c r="UM25" s="249"/>
      <c r="UN25" s="249"/>
      <c r="UO25" s="249"/>
      <c r="UP25" s="249"/>
      <c r="UQ25" s="249"/>
      <c r="UR25" s="249"/>
      <c r="US25" s="249"/>
      <c r="UT25" s="249"/>
      <c r="UU25" s="249"/>
      <c r="UV25" s="249"/>
      <c r="UW25" s="249"/>
      <c r="UX25" s="249"/>
      <c r="UY25" s="249"/>
      <c r="UZ25" s="249"/>
      <c r="VA25" s="249"/>
      <c r="VB25" s="249"/>
      <c r="VC25" s="249"/>
      <c r="VD25" s="249"/>
      <c r="VE25" s="249"/>
      <c r="VF25" s="249"/>
      <c r="VG25" s="249"/>
      <c r="VH25" s="249"/>
      <c r="VI25" s="249"/>
      <c r="VJ25" s="249"/>
      <c r="VK25" s="249"/>
      <c r="VL25" s="249"/>
      <c r="VM25" s="249"/>
      <c r="VN25" s="249"/>
      <c r="VO25" s="249"/>
      <c r="VP25" s="249"/>
      <c r="VQ25" s="249"/>
      <c r="VR25" s="249"/>
      <c r="VS25" s="249"/>
      <c r="VT25" s="249"/>
      <c r="VU25" s="249"/>
      <c r="VV25" s="249"/>
      <c r="VW25" s="249"/>
      <c r="VX25" s="249"/>
      <c r="VY25" s="249"/>
      <c r="VZ25" s="249"/>
      <c r="WA25" s="249"/>
      <c r="WB25" s="249"/>
      <c r="WC25" s="249"/>
      <c r="WD25" s="249"/>
      <c r="WE25" s="249"/>
      <c r="WF25" s="249"/>
      <c r="WG25" s="249"/>
      <c r="WH25" s="249"/>
      <c r="WI25" s="249"/>
      <c r="WJ25" s="249"/>
      <c r="WK25" s="249"/>
      <c r="WL25" s="249"/>
      <c r="WM25" s="249"/>
      <c r="WN25" s="249"/>
      <c r="WO25" s="249"/>
      <c r="WP25" s="249"/>
      <c r="WQ25" s="249"/>
      <c r="WR25" s="249"/>
      <c r="WS25" s="249"/>
      <c r="WT25" s="249"/>
      <c r="WU25" s="249"/>
      <c r="WV25" s="249"/>
      <c r="WW25" s="249"/>
      <c r="WX25" s="249"/>
      <c r="WY25" s="249"/>
      <c r="WZ25" s="249"/>
      <c r="XA25" s="249"/>
      <c r="XB25" s="249"/>
      <c r="XC25" s="249"/>
      <c r="XD25" s="249"/>
      <c r="XE25" s="249"/>
      <c r="XF25" s="249"/>
      <c r="XG25" s="249"/>
      <c r="XH25" s="249"/>
      <c r="XI25" s="249"/>
      <c r="XJ25" s="249"/>
      <c r="XK25" s="249"/>
      <c r="XL25" s="249"/>
      <c r="XM25" s="249"/>
      <c r="XN25" s="249"/>
      <c r="XO25" s="249"/>
      <c r="XP25" s="249"/>
      <c r="XQ25" s="249"/>
      <c r="XR25" s="249"/>
      <c r="XS25" s="249"/>
      <c r="XT25" s="249"/>
      <c r="XU25" s="249"/>
      <c r="XV25" s="249"/>
      <c r="XW25" s="249"/>
      <c r="XX25" s="249"/>
      <c r="XY25" s="249"/>
      <c r="XZ25" s="249"/>
      <c r="YA25" s="249"/>
      <c r="YB25" s="249"/>
      <c r="YC25" s="249"/>
      <c r="YD25" s="249"/>
      <c r="YE25" s="249"/>
      <c r="YF25" s="249"/>
      <c r="YG25" s="249"/>
      <c r="YH25" s="249"/>
      <c r="YI25" s="249"/>
      <c r="YJ25" s="249"/>
      <c r="YK25" s="249"/>
      <c r="YL25" s="249"/>
      <c r="YM25" s="249"/>
      <c r="YN25" s="249"/>
      <c r="YO25" s="249"/>
      <c r="YP25" s="249"/>
      <c r="YQ25" s="249"/>
      <c r="YR25" s="249"/>
      <c r="YS25" s="249"/>
      <c r="YT25" s="249"/>
      <c r="YU25" s="249"/>
      <c r="YV25" s="249"/>
      <c r="YW25" s="249"/>
      <c r="YX25" s="249"/>
      <c r="YY25" s="249"/>
      <c r="YZ25" s="249"/>
      <c r="ZA25" s="249"/>
      <c r="ZB25" s="249"/>
      <c r="ZC25" s="249"/>
      <c r="ZD25" s="249"/>
      <c r="ZE25" s="249"/>
      <c r="ZF25" s="249"/>
      <c r="ZG25" s="249"/>
      <c r="ZH25" s="249"/>
      <c r="ZI25" s="249"/>
      <c r="ZJ25" s="249"/>
      <c r="ZK25" s="249"/>
      <c r="ZL25" s="249"/>
      <c r="ZM25" s="249"/>
      <c r="ZN25" s="249"/>
      <c r="ZO25" s="249"/>
      <c r="ZP25" s="249"/>
      <c r="ZQ25" s="249"/>
      <c r="ZR25" s="249"/>
      <c r="ZS25" s="249"/>
      <c r="ZT25" s="249"/>
      <c r="ZU25" s="249"/>
      <c r="ZV25" s="249"/>
      <c r="ZW25" s="249"/>
      <c r="ZX25" s="249"/>
      <c r="ZY25" s="249"/>
      <c r="ZZ25" s="249"/>
      <c r="AAA25" s="249"/>
      <c r="AAB25" s="249"/>
      <c r="AAC25" s="249"/>
      <c r="AAD25" s="249"/>
      <c r="AAE25" s="249"/>
      <c r="AAF25" s="249"/>
      <c r="AAG25" s="249"/>
      <c r="AAH25" s="249"/>
      <c r="AAI25" s="249"/>
      <c r="AAJ25" s="249"/>
      <c r="AAK25" s="249"/>
      <c r="AAL25" s="249"/>
      <c r="AAM25" s="249"/>
      <c r="AAN25" s="249"/>
      <c r="AAO25" s="249"/>
      <c r="AAP25" s="249"/>
      <c r="AAQ25" s="249"/>
      <c r="AAR25" s="249"/>
      <c r="AAS25" s="249"/>
      <c r="AAT25" s="249"/>
      <c r="AAU25" s="249"/>
      <c r="AAV25" s="249"/>
      <c r="AAW25" s="249"/>
      <c r="AAX25" s="249"/>
      <c r="AAY25" s="249"/>
      <c r="AAZ25" s="249"/>
      <c r="ABA25" s="249"/>
      <c r="ABB25" s="249"/>
      <c r="ABC25" s="249"/>
      <c r="ABD25" s="249"/>
      <c r="ABE25" s="249"/>
      <c r="ABF25" s="249"/>
      <c r="ABG25" s="249"/>
      <c r="ABH25" s="249"/>
      <c r="ABI25" s="249"/>
      <c r="ABJ25" s="249"/>
      <c r="ABK25" s="249"/>
      <c r="ABL25" s="249"/>
      <c r="ABM25" s="249"/>
      <c r="ABN25" s="249"/>
      <c r="ABO25" s="249"/>
      <c r="ABP25" s="249"/>
      <c r="ABQ25" s="249"/>
      <c r="ABR25" s="249"/>
      <c r="ABS25" s="249"/>
      <c r="ABT25" s="249"/>
      <c r="ABU25" s="249"/>
      <c r="ABV25" s="249"/>
      <c r="ABW25" s="249"/>
      <c r="ABX25" s="249"/>
      <c r="ABY25" s="249"/>
      <c r="ABZ25" s="249"/>
      <c r="ACA25" s="249"/>
      <c r="ACB25" s="249"/>
      <c r="ACC25" s="249"/>
      <c r="ACD25" s="249"/>
      <c r="ACE25" s="249"/>
      <c r="ACF25" s="249"/>
      <c r="ACG25" s="249"/>
      <c r="ACH25" s="249"/>
      <c r="ACI25" s="249"/>
      <c r="ACJ25" s="249"/>
      <c r="ACK25" s="249"/>
      <c r="ACL25" s="249"/>
      <c r="ACM25" s="249"/>
      <c r="ACN25" s="249"/>
      <c r="ACO25" s="249"/>
      <c r="ACP25" s="249"/>
      <c r="ACQ25" s="249"/>
      <c r="ACR25" s="249"/>
      <c r="ACS25" s="249"/>
      <c r="ACT25" s="249"/>
      <c r="ACU25" s="249"/>
      <c r="ACV25" s="249"/>
    </row>
    <row r="26" spans="1:776" s="250" customFormat="1" ht="14.15" hidden="1" customHeight="1" x14ac:dyDescent="0.35">
      <c r="A26" s="403">
        <f>+'Formulario solicitud'!B99</f>
        <v>0</v>
      </c>
      <c r="B26" s="404"/>
      <c r="C26" s="404"/>
      <c r="D26" s="251">
        <f>+'Formulario solicitud'!E99</f>
        <v>0</v>
      </c>
      <c r="E26" s="252" t="str">
        <f>+'Formulario solicitud'!F99</f>
        <v>___</v>
      </c>
      <c r="F26" s="723">
        <f>+'Formulario solicitud'!G99</f>
        <v>0</v>
      </c>
      <c r="G26" s="724"/>
      <c r="H26" s="248" t="str">
        <f t="shared" si="4"/>
        <v xml:space="preserve">   </v>
      </c>
      <c r="I26" s="248" t="str">
        <f t="shared" si="5"/>
        <v xml:space="preserve">   </v>
      </c>
      <c r="J26" s="249"/>
      <c r="K26" s="396" t="str">
        <f t="shared" si="1"/>
        <v xml:space="preserve">   </v>
      </c>
      <c r="L26" s="397"/>
      <c r="M26" s="397"/>
      <c r="N26" s="397"/>
      <c r="O26" s="397"/>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49"/>
      <c r="DT26" s="249"/>
      <c r="DU26" s="249"/>
      <c r="DV26" s="249"/>
      <c r="DW26" s="249"/>
      <c r="DX26" s="249"/>
      <c r="DY26" s="249"/>
      <c r="DZ26" s="249"/>
      <c r="EA26" s="249"/>
      <c r="EB26" s="249"/>
      <c r="EC26" s="249"/>
      <c r="ED26" s="249"/>
      <c r="EE26" s="249"/>
      <c r="EF26" s="249"/>
      <c r="EG26" s="249"/>
      <c r="EH26" s="249"/>
      <c r="EI26" s="249"/>
      <c r="EJ26" s="249"/>
      <c r="EK26" s="249"/>
      <c r="EL26" s="249"/>
      <c r="EM26" s="249"/>
      <c r="EN26" s="249"/>
      <c r="EO26" s="249"/>
      <c r="EP26" s="249"/>
      <c r="EQ26" s="249"/>
      <c r="ER26" s="249"/>
      <c r="ES26" s="249"/>
      <c r="ET26" s="249"/>
      <c r="EU26" s="249"/>
      <c r="EV26" s="249"/>
      <c r="EW26" s="249"/>
      <c r="EX26" s="249"/>
      <c r="EY26" s="249"/>
      <c r="EZ26" s="249"/>
      <c r="FA26" s="249"/>
      <c r="FB26" s="249"/>
      <c r="FC26" s="249"/>
      <c r="FD26" s="249"/>
      <c r="FE26" s="249"/>
      <c r="FF26" s="249"/>
      <c r="FG26" s="249"/>
      <c r="FH26" s="249"/>
      <c r="FI26" s="249"/>
      <c r="FJ26" s="249"/>
      <c r="FK26" s="249"/>
      <c r="FL26" s="249"/>
      <c r="FM26" s="249"/>
      <c r="FN26" s="249"/>
      <c r="FO26" s="249"/>
      <c r="FP26" s="249"/>
      <c r="FQ26" s="249"/>
      <c r="FR26" s="249"/>
      <c r="FS26" s="249"/>
      <c r="FT26" s="249"/>
      <c r="FU26" s="249"/>
      <c r="FV26" s="249"/>
      <c r="FW26" s="249"/>
      <c r="FX26" s="249"/>
      <c r="FY26" s="249"/>
      <c r="FZ26" s="249"/>
      <c r="GA26" s="249"/>
      <c r="GB26" s="249"/>
      <c r="GC26" s="249"/>
      <c r="GD26" s="249"/>
      <c r="GE26" s="249"/>
      <c r="GF26" s="249"/>
      <c r="GG26" s="249"/>
      <c r="GH26" s="249"/>
      <c r="GI26" s="249"/>
      <c r="GJ26" s="249"/>
      <c r="GK26" s="249"/>
      <c r="GL26" s="249"/>
      <c r="GM26" s="249"/>
      <c r="GN26" s="249"/>
      <c r="GO26" s="249"/>
      <c r="GP26" s="249"/>
      <c r="GQ26" s="249"/>
      <c r="GR26" s="249"/>
      <c r="GS26" s="249"/>
      <c r="GT26" s="249"/>
      <c r="GU26" s="249"/>
      <c r="GV26" s="249"/>
      <c r="GW26" s="249"/>
      <c r="GX26" s="249"/>
      <c r="GY26" s="249"/>
      <c r="GZ26" s="249"/>
      <c r="HA26" s="249"/>
      <c r="HB26" s="249"/>
      <c r="HC26" s="249"/>
      <c r="HD26" s="249"/>
      <c r="HE26" s="249"/>
      <c r="HF26" s="249"/>
      <c r="HG26" s="249"/>
      <c r="HH26" s="249"/>
      <c r="HI26" s="249"/>
      <c r="HJ26" s="249"/>
      <c r="HK26" s="249"/>
      <c r="HL26" s="249"/>
      <c r="HM26" s="249"/>
      <c r="HN26" s="249"/>
      <c r="HO26" s="249"/>
      <c r="HP26" s="249"/>
      <c r="HQ26" s="249"/>
      <c r="HR26" s="249"/>
      <c r="HS26" s="249"/>
      <c r="HT26" s="249"/>
      <c r="HU26" s="249"/>
      <c r="HV26" s="249"/>
      <c r="HW26" s="249"/>
      <c r="HX26" s="249"/>
      <c r="HY26" s="249"/>
      <c r="HZ26" s="249"/>
      <c r="IA26" s="249"/>
      <c r="IB26" s="249"/>
      <c r="IC26" s="249"/>
      <c r="ID26" s="249"/>
      <c r="IE26" s="249"/>
      <c r="IF26" s="249"/>
      <c r="IG26" s="249"/>
      <c r="IH26" s="249"/>
      <c r="II26" s="249"/>
      <c r="IJ26" s="249"/>
      <c r="IK26" s="249"/>
      <c r="IL26" s="249"/>
      <c r="IM26" s="249"/>
      <c r="IN26" s="249"/>
      <c r="IO26" s="249"/>
      <c r="IP26" s="249"/>
      <c r="IQ26" s="249"/>
      <c r="IR26" s="249"/>
      <c r="IS26" s="249"/>
      <c r="IT26" s="249"/>
      <c r="IU26" s="249"/>
      <c r="IV26" s="249"/>
      <c r="IW26" s="249"/>
      <c r="IX26" s="249"/>
      <c r="IY26" s="249"/>
      <c r="IZ26" s="249"/>
      <c r="JA26" s="249"/>
      <c r="JB26" s="249"/>
      <c r="JC26" s="249"/>
      <c r="JD26" s="249"/>
      <c r="JE26" s="249"/>
      <c r="JF26" s="249"/>
      <c r="JG26" s="249"/>
      <c r="JH26" s="249"/>
      <c r="JI26" s="249"/>
      <c r="JJ26" s="249"/>
      <c r="JK26" s="249"/>
      <c r="JL26" s="249"/>
      <c r="JM26" s="249"/>
      <c r="JN26" s="249"/>
      <c r="JO26" s="249"/>
      <c r="JP26" s="249"/>
      <c r="JQ26" s="249"/>
      <c r="JR26" s="249"/>
      <c r="JS26" s="249"/>
      <c r="JT26" s="249"/>
      <c r="JU26" s="249"/>
      <c r="JV26" s="249"/>
      <c r="JW26" s="249"/>
      <c r="JX26" s="249"/>
      <c r="JY26" s="249"/>
      <c r="JZ26" s="249"/>
      <c r="KA26" s="249"/>
      <c r="KB26" s="249"/>
      <c r="KC26" s="249"/>
      <c r="KD26" s="249"/>
      <c r="KE26" s="249"/>
      <c r="KF26" s="249"/>
      <c r="KG26" s="249"/>
      <c r="KH26" s="249"/>
      <c r="KI26" s="249"/>
      <c r="KJ26" s="249"/>
      <c r="KK26" s="249"/>
      <c r="KL26" s="249"/>
      <c r="KM26" s="249"/>
      <c r="KN26" s="249"/>
      <c r="KO26" s="249"/>
      <c r="KP26" s="249"/>
      <c r="KQ26" s="249"/>
      <c r="KR26" s="249"/>
      <c r="KS26" s="249"/>
      <c r="KT26" s="249"/>
      <c r="KU26" s="249"/>
      <c r="KV26" s="249"/>
      <c r="KW26" s="249"/>
      <c r="KX26" s="249"/>
      <c r="KY26" s="249"/>
      <c r="KZ26" s="249"/>
      <c r="LA26" s="249"/>
      <c r="LB26" s="249"/>
      <c r="LC26" s="249"/>
      <c r="LD26" s="249"/>
      <c r="LE26" s="249"/>
      <c r="LF26" s="249"/>
      <c r="LG26" s="249"/>
      <c r="LH26" s="249"/>
      <c r="LI26" s="249"/>
      <c r="LJ26" s="249"/>
      <c r="LK26" s="249"/>
      <c r="LL26" s="249"/>
      <c r="LM26" s="249"/>
      <c r="LN26" s="249"/>
      <c r="LO26" s="249"/>
      <c r="LP26" s="249"/>
      <c r="LQ26" s="249"/>
      <c r="LR26" s="249"/>
      <c r="LS26" s="249"/>
      <c r="LT26" s="249"/>
      <c r="LU26" s="249"/>
      <c r="LV26" s="249"/>
      <c r="LW26" s="249"/>
      <c r="LX26" s="249"/>
      <c r="LY26" s="249"/>
      <c r="LZ26" s="249"/>
      <c r="MA26" s="249"/>
      <c r="MB26" s="249"/>
      <c r="MC26" s="249"/>
      <c r="MD26" s="249"/>
      <c r="ME26" s="249"/>
      <c r="MF26" s="249"/>
      <c r="MG26" s="249"/>
      <c r="MH26" s="249"/>
      <c r="MI26" s="249"/>
      <c r="MJ26" s="249"/>
      <c r="MK26" s="249"/>
      <c r="ML26" s="249"/>
      <c r="MM26" s="249"/>
      <c r="MN26" s="249"/>
      <c r="MO26" s="249"/>
      <c r="MP26" s="249"/>
      <c r="MQ26" s="249"/>
      <c r="MR26" s="249"/>
      <c r="MS26" s="249"/>
      <c r="MT26" s="249"/>
      <c r="MU26" s="249"/>
      <c r="MV26" s="249"/>
      <c r="MW26" s="249"/>
      <c r="MX26" s="249"/>
      <c r="MY26" s="249"/>
      <c r="MZ26" s="249"/>
      <c r="NA26" s="249"/>
      <c r="NB26" s="249"/>
      <c r="NC26" s="249"/>
      <c r="ND26" s="249"/>
      <c r="NE26" s="249"/>
      <c r="NF26" s="249"/>
      <c r="NG26" s="249"/>
      <c r="NH26" s="249"/>
      <c r="NI26" s="249"/>
      <c r="NJ26" s="249"/>
      <c r="NK26" s="249"/>
      <c r="NL26" s="249"/>
      <c r="NM26" s="249"/>
      <c r="NN26" s="249"/>
      <c r="NO26" s="249"/>
      <c r="NP26" s="249"/>
      <c r="NQ26" s="249"/>
      <c r="NR26" s="249"/>
      <c r="NS26" s="249"/>
      <c r="NT26" s="249"/>
      <c r="NU26" s="249"/>
      <c r="NV26" s="249"/>
      <c r="NW26" s="249"/>
      <c r="NX26" s="249"/>
      <c r="NY26" s="249"/>
      <c r="NZ26" s="249"/>
      <c r="OA26" s="249"/>
      <c r="OB26" s="249"/>
      <c r="OC26" s="249"/>
      <c r="OD26" s="249"/>
      <c r="OE26" s="249"/>
      <c r="OF26" s="249"/>
      <c r="OG26" s="249"/>
      <c r="OH26" s="249"/>
      <c r="OI26" s="249"/>
      <c r="OJ26" s="249"/>
      <c r="OK26" s="249"/>
      <c r="OL26" s="249"/>
      <c r="OM26" s="249"/>
      <c r="ON26" s="249"/>
      <c r="OO26" s="249"/>
      <c r="OP26" s="249"/>
      <c r="OQ26" s="249"/>
      <c r="OR26" s="249"/>
      <c r="OS26" s="249"/>
      <c r="OT26" s="249"/>
      <c r="OU26" s="249"/>
      <c r="OV26" s="249"/>
      <c r="OW26" s="249"/>
      <c r="OX26" s="249"/>
      <c r="OY26" s="249"/>
      <c r="OZ26" s="249"/>
      <c r="PA26" s="249"/>
      <c r="PB26" s="249"/>
      <c r="PC26" s="249"/>
      <c r="PD26" s="249"/>
      <c r="PE26" s="249"/>
      <c r="PF26" s="249"/>
      <c r="PG26" s="249"/>
      <c r="PH26" s="249"/>
      <c r="PI26" s="249"/>
      <c r="PJ26" s="249"/>
      <c r="PK26" s="249"/>
      <c r="PL26" s="249"/>
      <c r="PM26" s="249"/>
      <c r="PN26" s="249"/>
      <c r="PO26" s="249"/>
      <c r="PP26" s="249"/>
      <c r="PQ26" s="249"/>
      <c r="PR26" s="249"/>
      <c r="PS26" s="249"/>
      <c r="PT26" s="249"/>
      <c r="PU26" s="249"/>
      <c r="PV26" s="249"/>
      <c r="PW26" s="249"/>
      <c r="PX26" s="249"/>
      <c r="PY26" s="249"/>
      <c r="PZ26" s="249"/>
      <c r="QA26" s="249"/>
      <c r="QB26" s="249"/>
      <c r="QC26" s="249"/>
      <c r="QD26" s="249"/>
      <c r="QE26" s="249"/>
      <c r="QF26" s="249"/>
      <c r="QG26" s="249"/>
      <c r="QH26" s="249"/>
      <c r="QI26" s="249"/>
      <c r="QJ26" s="249"/>
      <c r="QK26" s="249"/>
      <c r="QL26" s="249"/>
      <c r="QM26" s="249"/>
      <c r="QN26" s="249"/>
      <c r="QO26" s="249"/>
      <c r="QP26" s="249"/>
      <c r="QQ26" s="249"/>
      <c r="QR26" s="249"/>
      <c r="QS26" s="249"/>
      <c r="QT26" s="249"/>
      <c r="QU26" s="249"/>
      <c r="QV26" s="249"/>
      <c r="QW26" s="249"/>
      <c r="QX26" s="249"/>
      <c r="QY26" s="249"/>
      <c r="QZ26" s="249"/>
      <c r="RA26" s="249"/>
      <c r="RB26" s="249"/>
      <c r="RC26" s="249"/>
      <c r="RD26" s="249"/>
      <c r="RE26" s="249"/>
      <c r="RF26" s="249"/>
      <c r="RG26" s="249"/>
      <c r="RH26" s="249"/>
      <c r="RI26" s="249"/>
      <c r="RJ26" s="249"/>
      <c r="RK26" s="249"/>
      <c r="RL26" s="249"/>
      <c r="RM26" s="249"/>
      <c r="RN26" s="249"/>
      <c r="RO26" s="249"/>
      <c r="RP26" s="249"/>
      <c r="RQ26" s="249"/>
      <c r="RR26" s="249"/>
      <c r="RS26" s="249"/>
      <c r="RT26" s="249"/>
      <c r="RU26" s="249"/>
      <c r="RV26" s="249"/>
      <c r="RW26" s="249"/>
      <c r="RX26" s="249"/>
      <c r="RY26" s="249"/>
      <c r="RZ26" s="249"/>
      <c r="SA26" s="249"/>
      <c r="SB26" s="249"/>
      <c r="SC26" s="249"/>
      <c r="SD26" s="249"/>
      <c r="SE26" s="249"/>
      <c r="SF26" s="249"/>
      <c r="SG26" s="249"/>
      <c r="SH26" s="249"/>
      <c r="SI26" s="249"/>
      <c r="SJ26" s="249"/>
      <c r="SK26" s="249"/>
      <c r="SL26" s="249"/>
      <c r="SM26" s="249"/>
      <c r="SN26" s="249"/>
      <c r="SO26" s="249"/>
      <c r="SP26" s="249"/>
      <c r="SQ26" s="249"/>
      <c r="SR26" s="249"/>
      <c r="SS26" s="249"/>
      <c r="ST26" s="249"/>
      <c r="SU26" s="249"/>
      <c r="SV26" s="249"/>
      <c r="SW26" s="249"/>
      <c r="SX26" s="249"/>
      <c r="SY26" s="249"/>
      <c r="SZ26" s="249"/>
      <c r="TA26" s="249"/>
      <c r="TB26" s="249"/>
      <c r="TC26" s="249"/>
      <c r="TD26" s="249"/>
      <c r="TE26" s="249"/>
      <c r="TF26" s="249"/>
      <c r="TG26" s="249"/>
      <c r="TH26" s="249"/>
      <c r="TI26" s="249"/>
      <c r="TJ26" s="249"/>
      <c r="TK26" s="249"/>
      <c r="TL26" s="249"/>
      <c r="TM26" s="249"/>
      <c r="TN26" s="249"/>
      <c r="TO26" s="249"/>
      <c r="TP26" s="249"/>
      <c r="TQ26" s="249"/>
      <c r="TR26" s="249"/>
      <c r="TS26" s="249"/>
      <c r="TT26" s="249"/>
      <c r="TU26" s="249"/>
      <c r="TV26" s="249"/>
      <c r="TW26" s="249"/>
      <c r="TX26" s="249"/>
      <c r="TY26" s="249"/>
      <c r="TZ26" s="249"/>
      <c r="UA26" s="249"/>
      <c r="UB26" s="249"/>
      <c r="UC26" s="249"/>
      <c r="UD26" s="249"/>
      <c r="UE26" s="249"/>
      <c r="UF26" s="249"/>
      <c r="UG26" s="249"/>
      <c r="UH26" s="249"/>
      <c r="UI26" s="249"/>
      <c r="UJ26" s="249"/>
      <c r="UK26" s="249"/>
      <c r="UL26" s="249"/>
      <c r="UM26" s="249"/>
      <c r="UN26" s="249"/>
      <c r="UO26" s="249"/>
      <c r="UP26" s="249"/>
      <c r="UQ26" s="249"/>
      <c r="UR26" s="249"/>
      <c r="US26" s="249"/>
      <c r="UT26" s="249"/>
      <c r="UU26" s="249"/>
      <c r="UV26" s="249"/>
      <c r="UW26" s="249"/>
      <c r="UX26" s="249"/>
      <c r="UY26" s="249"/>
      <c r="UZ26" s="249"/>
      <c r="VA26" s="249"/>
      <c r="VB26" s="249"/>
      <c r="VC26" s="249"/>
      <c r="VD26" s="249"/>
      <c r="VE26" s="249"/>
      <c r="VF26" s="249"/>
      <c r="VG26" s="249"/>
      <c r="VH26" s="249"/>
      <c r="VI26" s="249"/>
      <c r="VJ26" s="249"/>
      <c r="VK26" s="249"/>
      <c r="VL26" s="249"/>
      <c r="VM26" s="249"/>
      <c r="VN26" s="249"/>
      <c r="VO26" s="249"/>
      <c r="VP26" s="249"/>
      <c r="VQ26" s="249"/>
      <c r="VR26" s="249"/>
      <c r="VS26" s="249"/>
      <c r="VT26" s="249"/>
      <c r="VU26" s="249"/>
      <c r="VV26" s="249"/>
      <c r="VW26" s="249"/>
      <c r="VX26" s="249"/>
      <c r="VY26" s="249"/>
      <c r="VZ26" s="249"/>
      <c r="WA26" s="249"/>
      <c r="WB26" s="249"/>
      <c r="WC26" s="249"/>
      <c r="WD26" s="249"/>
      <c r="WE26" s="249"/>
      <c r="WF26" s="249"/>
      <c r="WG26" s="249"/>
      <c r="WH26" s="249"/>
      <c r="WI26" s="249"/>
      <c r="WJ26" s="249"/>
      <c r="WK26" s="249"/>
      <c r="WL26" s="249"/>
      <c r="WM26" s="249"/>
      <c r="WN26" s="249"/>
      <c r="WO26" s="249"/>
      <c r="WP26" s="249"/>
      <c r="WQ26" s="249"/>
      <c r="WR26" s="249"/>
      <c r="WS26" s="249"/>
      <c r="WT26" s="249"/>
      <c r="WU26" s="249"/>
      <c r="WV26" s="249"/>
      <c r="WW26" s="249"/>
      <c r="WX26" s="249"/>
      <c r="WY26" s="249"/>
      <c r="WZ26" s="249"/>
      <c r="XA26" s="249"/>
      <c r="XB26" s="249"/>
      <c r="XC26" s="249"/>
      <c r="XD26" s="249"/>
      <c r="XE26" s="249"/>
      <c r="XF26" s="249"/>
      <c r="XG26" s="249"/>
      <c r="XH26" s="249"/>
      <c r="XI26" s="249"/>
      <c r="XJ26" s="249"/>
      <c r="XK26" s="249"/>
      <c r="XL26" s="249"/>
      <c r="XM26" s="249"/>
      <c r="XN26" s="249"/>
      <c r="XO26" s="249"/>
      <c r="XP26" s="249"/>
      <c r="XQ26" s="249"/>
      <c r="XR26" s="249"/>
      <c r="XS26" s="249"/>
      <c r="XT26" s="249"/>
      <c r="XU26" s="249"/>
      <c r="XV26" s="249"/>
      <c r="XW26" s="249"/>
      <c r="XX26" s="249"/>
      <c r="XY26" s="249"/>
      <c r="XZ26" s="249"/>
      <c r="YA26" s="249"/>
      <c r="YB26" s="249"/>
      <c r="YC26" s="249"/>
      <c r="YD26" s="249"/>
      <c r="YE26" s="249"/>
      <c r="YF26" s="249"/>
      <c r="YG26" s="249"/>
      <c r="YH26" s="249"/>
      <c r="YI26" s="249"/>
      <c r="YJ26" s="249"/>
      <c r="YK26" s="249"/>
      <c r="YL26" s="249"/>
      <c r="YM26" s="249"/>
      <c r="YN26" s="249"/>
      <c r="YO26" s="249"/>
      <c r="YP26" s="249"/>
      <c r="YQ26" s="249"/>
      <c r="YR26" s="249"/>
      <c r="YS26" s="249"/>
      <c r="YT26" s="249"/>
      <c r="YU26" s="249"/>
      <c r="YV26" s="249"/>
      <c r="YW26" s="249"/>
      <c r="YX26" s="249"/>
      <c r="YY26" s="249"/>
      <c r="YZ26" s="249"/>
      <c r="ZA26" s="249"/>
      <c r="ZB26" s="249"/>
      <c r="ZC26" s="249"/>
      <c r="ZD26" s="249"/>
      <c r="ZE26" s="249"/>
      <c r="ZF26" s="249"/>
      <c r="ZG26" s="249"/>
      <c r="ZH26" s="249"/>
      <c r="ZI26" s="249"/>
      <c r="ZJ26" s="249"/>
      <c r="ZK26" s="249"/>
      <c r="ZL26" s="249"/>
      <c r="ZM26" s="249"/>
      <c r="ZN26" s="249"/>
      <c r="ZO26" s="249"/>
      <c r="ZP26" s="249"/>
      <c r="ZQ26" s="249"/>
      <c r="ZR26" s="249"/>
      <c r="ZS26" s="249"/>
      <c r="ZT26" s="249"/>
      <c r="ZU26" s="249"/>
      <c r="ZV26" s="249"/>
      <c r="ZW26" s="249"/>
      <c r="ZX26" s="249"/>
      <c r="ZY26" s="249"/>
      <c r="ZZ26" s="249"/>
      <c r="AAA26" s="249"/>
      <c r="AAB26" s="249"/>
      <c r="AAC26" s="249"/>
      <c r="AAD26" s="249"/>
      <c r="AAE26" s="249"/>
      <c r="AAF26" s="249"/>
      <c r="AAG26" s="249"/>
      <c r="AAH26" s="249"/>
      <c r="AAI26" s="249"/>
      <c r="AAJ26" s="249"/>
      <c r="AAK26" s="249"/>
      <c r="AAL26" s="249"/>
      <c r="AAM26" s="249"/>
      <c r="AAN26" s="249"/>
      <c r="AAO26" s="249"/>
      <c r="AAP26" s="249"/>
      <c r="AAQ26" s="249"/>
      <c r="AAR26" s="249"/>
      <c r="AAS26" s="249"/>
      <c r="AAT26" s="249"/>
      <c r="AAU26" s="249"/>
      <c r="AAV26" s="249"/>
      <c r="AAW26" s="249"/>
      <c r="AAX26" s="249"/>
      <c r="AAY26" s="249"/>
      <c r="AAZ26" s="249"/>
      <c r="ABA26" s="249"/>
      <c r="ABB26" s="249"/>
      <c r="ABC26" s="249"/>
      <c r="ABD26" s="249"/>
      <c r="ABE26" s="249"/>
      <c r="ABF26" s="249"/>
      <c r="ABG26" s="249"/>
      <c r="ABH26" s="249"/>
      <c r="ABI26" s="249"/>
      <c r="ABJ26" s="249"/>
      <c r="ABK26" s="249"/>
      <c r="ABL26" s="249"/>
      <c r="ABM26" s="249"/>
      <c r="ABN26" s="249"/>
      <c r="ABO26" s="249"/>
      <c r="ABP26" s="249"/>
      <c r="ABQ26" s="249"/>
      <c r="ABR26" s="249"/>
      <c r="ABS26" s="249"/>
      <c r="ABT26" s="249"/>
      <c r="ABU26" s="249"/>
      <c r="ABV26" s="249"/>
      <c r="ABW26" s="249"/>
      <c r="ABX26" s="249"/>
      <c r="ABY26" s="249"/>
      <c r="ABZ26" s="249"/>
      <c r="ACA26" s="249"/>
      <c r="ACB26" s="249"/>
      <c r="ACC26" s="249"/>
      <c r="ACD26" s="249"/>
      <c r="ACE26" s="249"/>
      <c r="ACF26" s="249"/>
      <c r="ACG26" s="249"/>
      <c r="ACH26" s="249"/>
      <c r="ACI26" s="249"/>
      <c r="ACJ26" s="249"/>
      <c r="ACK26" s="249"/>
      <c r="ACL26" s="249"/>
      <c r="ACM26" s="249"/>
      <c r="ACN26" s="249"/>
      <c r="ACO26" s="249"/>
      <c r="ACP26" s="249"/>
      <c r="ACQ26" s="249"/>
      <c r="ACR26" s="249"/>
      <c r="ACS26" s="249"/>
      <c r="ACT26" s="249"/>
      <c r="ACU26" s="249"/>
      <c r="ACV26" s="249"/>
    </row>
    <row r="27" spans="1:776" s="250" customFormat="1" ht="14.15" hidden="1" customHeight="1" x14ac:dyDescent="0.35">
      <c r="A27" s="403">
        <f>+'Formulario solicitud'!B100</f>
        <v>0</v>
      </c>
      <c r="B27" s="404"/>
      <c r="C27" s="404"/>
      <c r="D27" s="251">
        <f>+'Formulario solicitud'!E100</f>
        <v>0</v>
      </c>
      <c r="E27" s="252" t="str">
        <f>+'Formulario solicitud'!F100</f>
        <v>___</v>
      </c>
      <c r="F27" s="723">
        <f>+'Formulario solicitud'!G100</f>
        <v>0</v>
      </c>
      <c r="G27" s="724"/>
      <c r="H27" s="248" t="str">
        <f t="shared" si="4"/>
        <v xml:space="preserve">   </v>
      </c>
      <c r="I27" s="248" t="str">
        <f t="shared" si="5"/>
        <v xml:space="preserve">   </v>
      </c>
      <c r="J27" s="249"/>
      <c r="K27" s="396" t="str">
        <f t="shared" si="1"/>
        <v xml:space="preserve">   </v>
      </c>
      <c r="L27" s="397"/>
      <c r="M27" s="397"/>
      <c r="N27" s="397"/>
      <c r="O27" s="397"/>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c r="EI27" s="249"/>
      <c r="EJ27" s="249"/>
      <c r="EK27" s="249"/>
      <c r="EL27" s="249"/>
      <c r="EM27" s="249"/>
      <c r="EN27" s="249"/>
      <c r="EO27" s="249"/>
      <c r="EP27" s="249"/>
      <c r="EQ27" s="249"/>
      <c r="ER27" s="249"/>
      <c r="ES27" s="249"/>
      <c r="ET27" s="249"/>
      <c r="EU27" s="249"/>
      <c r="EV27" s="249"/>
      <c r="EW27" s="249"/>
      <c r="EX27" s="249"/>
      <c r="EY27" s="249"/>
      <c r="EZ27" s="249"/>
      <c r="FA27" s="249"/>
      <c r="FB27" s="249"/>
      <c r="FC27" s="249"/>
      <c r="FD27" s="249"/>
      <c r="FE27" s="249"/>
      <c r="FF27" s="249"/>
      <c r="FG27" s="249"/>
      <c r="FH27" s="249"/>
      <c r="FI27" s="249"/>
      <c r="FJ27" s="249"/>
      <c r="FK27" s="249"/>
      <c r="FL27" s="249"/>
      <c r="FM27" s="249"/>
      <c r="FN27" s="249"/>
      <c r="FO27" s="249"/>
      <c r="FP27" s="249"/>
      <c r="FQ27" s="249"/>
      <c r="FR27" s="249"/>
      <c r="FS27" s="249"/>
      <c r="FT27" s="249"/>
      <c r="FU27" s="249"/>
      <c r="FV27" s="249"/>
      <c r="FW27" s="249"/>
      <c r="FX27" s="249"/>
      <c r="FY27" s="249"/>
      <c r="FZ27" s="249"/>
      <c r="GA27" s="249"/>
      <c r="GB27" s="249"/>
      <c r="GC27" s="249"/>
      <c r="GD27" s="249"/>
      <c r="GE27" s="249"/>
      <c r="GF27" s="249"/>
      <c r="GG27" s="249"/>
      <c r="GH27" s="249"/>
      <c r="GI27" s="249"/>
      <c r="GJ27" s="249"/>
      <c r="GK27" s="249"/>
      <c r="GL27" s="249"/>
      <c r="GM27" s="249"/>
      <c r="GN27" s="249"/>
      <c r="GO27" s="249"/>
      <c r="GP27" s="249"/>
      <c r="GQ27" s="249"/>
      <c r="GR27" s="249"/>
      <c r="GS27" s="249"/>
      <c r="GT27" s="249"/>
      <c r="GU27" s="249"/>
      <c r="GV27" s="249"/>
      <c r="GW27" s="249"/>
      <c r="GX27" s="249"/>
      <c r="GY27" s="249"/>
      <c r="GZ27" s="249"/>
      <c r="HA27" s="249"/>
      <c r="HB27" s="249"/>
      <c r="HC27" s="249"/>
      <c r="HD27" s="249"/>
      <c r="HE27" s="249"/>
      <c r="HF27" s="249"/>
      <c r="HG27" s="249"/>
      <c r="HH27" s="249"/>
      <c r="HI27" s="249"/>
      <c r="HJ27" s="249"/>
      <c r="HK27" s="249"/>
      <c r="HL27" s="249"/>
      <c r="HM27" s="249"/>
      <c r="HN27" s="249"/>
      <c r="HO27" s="249"/>
      <c r="HP27" s="249"/>
      <c r="HQ27" s="249"/>
      <c r="HR27" s="249"/>
      <c r="HS27" s="249"/>
      <c r="HT27" s="249"/>
      <c r="HU27" s="249"/>
      <c r="HV27" s="249"/>
      <c r="HW27" s="249"/>
      <c r="HX27" s="249"/>
      <c r="HY27" s="249"/>
      <c r="HZ27" s="249"/>
      <c r="IA27" s="249"/>
      <c r="IB27" s="249"/>
      <c r="IC27" s="249"/>
      <c r="ID27" s="249"/>
      <c r="IE27" s="249"/>
      <c r="IF27" s="249"/>
      <c r="IG27" s="249"/>
      <c r="IH27" s="249"/>
      <c r="II27" s="249"/>
      <c r="IJ27" s="249"/>
      <c r="IK27" s="249"/>
      <c r="IL27" s="249"/>
      <c r="IM27" s="249"/>
      <c r="IN27" s="249"/>
      <c r="IO27" s="249"/>
      <c r="IP27" s="249"/>
      <c r="IQ27" s="249"/>
      <c r="IR27" s="249"/>
      <c r="IS27" s="249"/>
      <c r="IT27" s="249"/>
      <c r="IU27" s="249"/>
      <c r="IV27" s="249"/>
      <c r="IW27" s="249"/>
      <c r="IX27" s="249"/>
      <c r="IY27" s="249"/>
      <c r="IZ27" s="249"/>
      <c r="JA27" s="249"/>
      <c r="JB27" s="249"/>
      <c r="JC27" s="249"/>
      <c r="JD27" s="249"/>
      <c r="JE27" s="249"/>
      <c r="JF27" s="249"/>
      <c r="JG27" s="249"/>
      <c r="JH27" s="249"/>
      <c r="JI27" s="249"/>
      <c r="JJ27" s="249"/>
      <c r="JK27" s="249"/>
      <c r="JL27" s="249"/>
      <c r="JM27" s="249"/>
      <c r="JN27" s="249"/>
      <c r="JO27" s="249"/>
      <c r="JP27" s="249"/>
      <c r="JQ27" s="249"/>
      <c r="JR27" s="249"/>
      <c r="JS27" s="249"/>
      <c r="JT27" s="249"/>
      <c r="JU27" s="249"/>
      <c r="JV27" s="249"/>
      <c r="JW27" s="249"/>
      <c r="JX27" s="249"/>
      <c r="JY27" s="249"/>
      <c r="JZ27" s="249"/>
      <c r="KA27" s="249"/>
      <c r="KB27" s="249"/>
      <c r="KC27" s="249"/>
      <c r="KD27" s="249"/>
      <c r="KE27" s="249"/>
      <c r="KF27" s="249"/>
      <c r="KG27" s="249"/>
      <c r="KH27" s="249"/>
      <c r="KI27" s="249"/>
      <c r="KJ27" s="249"/>
      <c r="KK27" s="249"/>
      <c r="KL27" s="249"/>
      <c r="KM27" s="249"/>
      <c r="KN27" s="249"/>
      <c r="KO27" s="249"/>
      <c r="KP27" s="249"/>
      <c r="KQ27" s="249"/>
      <c r="KR27" s="249"/>
      <c r="KS27" s="249"/>
      <c r="KT27" s="249"/>
      <c r="KU27" s="249"/>
      <c r="KV27" s="249"/>
      <c r="KW27" s="249"/>
      <c r="KX27" s="249"/>
      <c r="KY27" s="249"/>
      <c r="KZ27" s="249"/>
      <c r="LA27" s="249"/>
      <c r="LB27" s="249"/>
      <c r="LC27" s="249"/>
      <c r="LD27" s="249"/>
      <c r="LE27" s="249"/>
      <c r="LF27" s="249"/>
      <c r="LG27" s="249"/>
      <c r="LH27" s="249"/>
      <c r="LI27" s="249"/>
      <c r="LJ27" s="249"/>
      <c r="LK27" s="249"/>
      <c r="LL27" s="249"/>
      <c r="LM27" s="249"/>
      <c r="LN27" s="249"/>
      <c r="LO27" s="249"/>
      <c r="LP27" s="249"/>
      <c r="LQ27" s="249"/>
      <c r="LR27" s="249"/>
      <c r="LS27" s="249"/>
      <c r="LT27" s="249"/>
      <c r="LU27" s="249"/>
      <c r="LV27" s="249"/>
      <c r="LW27" s="249"/>
      <c r="LX27" s="249"/>
      <c r="LY27" s="249"/>
      <c r="LZ27" s="249"/>
      <c r="MA27" s="249"/>
      <c r="MB27" s="249"/>
      <c r="MC27" s="249"/>
      <c r="MD27" s="249"/>
      <c r="ME27" s="249"/>
      <c r="MF27" s="249"/>
      <c r="MG27" s="249"/>
      <c r="MH27" s="249"/>
      <c r="MI27" s="249"/>
      <c r="MJ27" s="249"/>
      <c r="MK27" s="249"/>
      <c r="ML27" s="249"/>
      <c r="MM27" s="249"/>
      <c r="MN27" s="249"/>
      <c r="MO27" s="249"/>
      <c r="MP27" s="249"/>
      <c r="MQ27" s="249"/>
      <c r="MR27" s="249"/>
      <c r="MS27" s="249"/>
      <c r="MT27" s="249"/>
      <c r="MU27" s="249"/>
      <c r="MV27" s="249"/>
      <c r="MW27" s="249"/>
      <c r="MX27" s="249"/>
      <c r="MY27" s="249"/>
      <c r="MZ27" s="249"/>
      <c r="NA27" s="249"/>
      <c r="NB27" s="249"/>
      <c r="NC27" s="249"/>
      <c r="ND27" s="249"/>
      <c r="NE27" s="249"/>
      <c r="NF27" s="249"/>
      <c r="NG27" s="249"/>
      <c r="NH27" s="249"/>
      <c r="NI27" s="249"/>
      <c r="NJ27" s="249"/>
      <c r="NK27" s="249"/>
      <c r="NL27" s="249"/>
      <c r="NM27" s="249"/>
      <c r="NN27" s="249"/>
      <c r="NO27" s="249"/>
      <c r="NP27" s="249"/>
      <c r="NQ27" s="249"/>
      <c r="NR27" s="249"/>
      <c r="NS27" s="249"/>
      <c r="NT27" s="249"/>
      <c r="NU27" s="249"/>
      <c r="NV27" s="249"/>
      <c r="NW27" s="249"/>
      <c r="NX27" s="249"/>
      <c r="NY27" s="249"/>
      <c r="NZ27" s="249"/>
      <c r="OA27" s="249"/>
      <c r="OB27" s="249"/>
      <c r="OC27" s="249"/>
      <c r="OD27" s="249"/>
      <c r="OE27" s="249"/>
      <c r="OF27" s="249"/>
      <c r="OG27" s="249"/>
      <c r="OH27" s="249"/>
      <c r="OI27" s="249"/>
      <c r="OJ27" s="249"/>
      <c r="OK27" s="249"/>
      <c r="OL27" s="249"/>
      <c r="OM27" s="249"/>
      <c r="ON27" s="249"/>
      <c r="OO27" s="249"/>
      <c r="OP27" s="249"/>
      <c r="OQ27" s="249"/>
      <c r="OR27" s="249"/>
      <c r="OS27" s="249"/>
      <c r="OT27" s="249"/>
      <c r="OU27" s="249"/>
      <c r="OV27" s="249"/>
      <c r="OW27" s="249"/>
      <c r="OX27" s="249"/>
      <c r="OY27" s="249"/>
      <c r="OZ27" s="249"/>
      <c r="PA27" s="249"/>
      <c r="PB27" s="249"/>
      <c r="PC27" s="249"/>
      <c r="PD27" s="249"/>
      <c r="PE27" s="249"/>
      <c r="PF27" s="249"/>
      <c r="PG27" s="249"/>
      <c r="PH27" s="249"/>
      <c r="PI27" s="249"/>
      <c r="PJ27" s="249"/>
      <c r="PK27" s="249"/>
      <c r="PL27" s="249"/>
      <c r="PM27" s="249"/>
      <c r="PN27" s="249"/>
      <c r="PO27" s="249"/>
      <c r="PP27" s="249"/>
      <c r="PQ27" s="249"/>
      <c r="PR27" s="249"/>
      <c r="PS27" s="249"/>
      <c r="PT27" s="249"/>
      <c r="PU27" s="249"/>
      <c r="PV27" s="249"/>
      <c r="PW27" s="249"/>
      <c r="PX27" s="249"/>
      <c r="PY27" s="249"/>
      <c r="PZ27" s="249"/>
      <c r="QA27" s="249"/>
      <c r="QB27" s="249"/>
      <c r="QC27" s="249"/>
      <c r="QD27" s="249"/>
      <c r="QE27" s="249"/>
      <c r="QF27" s="249"/>
      <c r="QG27" s="249"/>
      <c r="QH27" s="249"/>
      <c r="QI27" s="249"/>
      <c r="QJ27" s="249"/>
      <c r="QK27" s="249"/>
      <c r="QL27" s="249"/>
      <c r="QM27" s="249"/>
      <c r="QN27" s="249"/>
      <c r="QO27" s="249"/>
      <c r="QP27" s="249"/>
      <c r="QQ27" s="249"/>
      <c r="QR27" s="249"/>
      <c r="QS27" s="249"/>
      <c r="QT27" s="249"/>
      <c r="QU27" s="249"/>
      <c r="QV27" s="249"/>
      <c r="QW27" s="249"/>
      <c r="QX27" s="249"/>
      <c r="QY27" s="249"/>
      <c r="QZ27" s="249"/>
      <c r="RA27" s="249"/>
      <c r="RB27" s="249"/>
      <c r="RC27" s="249"/>
      <c r="RD27" s="249"/>
      <c r="RE27" s="249"/>
      <c r="RF27" s="249"/>
      <c r="RG27" s="249"/>
      <c r="RH27" s="249"/>
      <c r="RI27" s="249"/>
      <c r="RJ27" s="249"/>
      <c r="RK27" s="249"/>
      <c r="RL27" s="249"/>
      <c r="RM27" s="249"/>
      <c r="RN27" s="249"/>
      <c r="RO27" s="249"/>
      <c r="RP27" s="249"/>
      <c r="RQ27" s="249"/>
      <c r="RR27" s="249"/>
      <c r="RS27" s="249"/>
      <c r="RT27" s="249"/>
      <c r="RU27" s="249"/>
      <c r="RV27" s="249"/>
      <c r="RW27" s="249"/>
      <c r="RX27" s="249"/>
      <c r="RY27" s="249"/>
      <c r="RZ27" s="249"/>
      <c r="SA27" s="249"/>
      <c r="SB27" s="249"/>
      <c r="SC27" s="249"/>
      <c r="SD27" s="249"/>
      <c r="SE27" s="249"/>
      <c r="SF27" s="249"/>
      <c r="SG27" s="249"/>
      <c r="SH27" s="249"/>
      <c r="SI27" s="249"/>
      <c r="SJ27" s="249"/>
      <c r="SK27" s="249"/>
      <c r="SL27" s="249"/>
      <c r="SM27" s="249"/>
      <c r="SN27" s="249"/>
      <c r="SO27" s="249"/>
      <c r="SP27" s="249"/>
      <c r="SQ27" s="249"/>
      <c r="SR27" s="249"/>
      <c r="SS27" s="249"/>
      <c r="ST27" s="249"/>
      <c r="SU27" s="249"/>
      <c r="SV27" s="249"/>
      <c r="SW27" s="249"/>
      <c r="SX27" s="249"/>
      <c r="SY27" s="249"/>
      <c r="SZ27" s="249"/>
      <c r="TA27" s="249"/>
      <c r="TB27" s="249"/>
      <c r="TC27" s="249"/>
      <c r="TD27" s="249"/>
      <c r="TE27" s="249"/>
      <c r="TF27" s="249"/>
      <c r="TG27" s="249"/>
      <c r="TH27" s="249"/>
      <c r="TI27" s="249"/>
      <c r="TJ27" s="249"/>
      <c r="TK27" s="249"/>
      <c r="TL27" s="249"/>
      <c r="TM27" s="249"/>
      <c r="TN27" s="249"/>
      <c r="TO27" s="249"/>
      <c r="TP27" s="249"/>
      <c r="TQ27" s="249"/>
      <c r="TR27" s="249"/>
      <c r="TS27" s="249"/>
      <c r="TT27" s="249"/>
      <c r="TU27" s="249"/>
      <c r="TV27" s="249"/>
      <c r="TW27" s="249"/>
      <c r="TX27" s="249"/>
      <c r="TY27" s="249"/>
      <c r="TZ27" s="249"/>
      <c r="UA27" s="249"/>
      <c r="UB27" s="249"/>
      <c r="UC27" s="249"/>
      <c r="UD27" s="249"/>
      <c r="UE27" s="249"/>
      <c r="UF27" s="249"/>
      <c r="UG27" s="249"/>
      <c r="UH27" s="249"/>
      <c r="UI27" s="249"/>
      <c r="UJ27" s="249"/>
      <c r="UK27" s="249"/>
      <c r="UL27" s="249"/>
      <c r="UM27" s="249"/>
      <c r="UN27" s="249"/>
      <c r="UO27" s="249"/>
      <c r="UP27" s="249"/>
      <c r="UQ27" s="249"/>
      <c r="UR27" s="249"/>
      <c r="US27" s="249"/>
      <c r="UT27" s="249"/>
      <c r="UU27" s="249"/>
      <c r="UV27" s="249"/>
      <c r="UW27" s="249"/>
      <c r="UX27" s="249"/>
      <c r="UY27" s="249"/>
      <c r="UZ27" s="249"/>
      <c r="VA27" s="249"/>
      <c r="VB27" s="249"/>
      <c r="VC27" s="249"/>
      <c r="VD27" s="249"/>
      <c r="VE27" s="249"/>
      <c r="VF27" s="249"/>
      <c r="VG27" s="249"/>
      <c r="VH27" s="249"/>
      <c r="VI27" s="249"/>
      <c r="VJ27" s="249"/>
      <c r="VK27" s="249"/>
      <c r="VL27" s="249"/>
      <c r="VM27" s="249"/>
      <c r="VN27" s="249"/>
      <c r="VO27" s="249"/>
      <c r="VP27" s="249"/>
      <c r="VQ27" s="249"/>
      <c r="VR27" s="249"/>
      <c r="VS27" s="249"/>
      <c r="VT27" s="249"/>
      <c r="VU27" s="249"/>
      <c r="VV27" s="249"/>
      <c r="VW27" s="249"/>
      <c r="VX27" s="249"/>
      <c r="VY27" s="249"/>
      <c r="VZ27" s="249"/>
      <c r="WA27" s="249"/>
      <c r="WB27" s="249"/>
      <c r="WC27" s="249"/>
      <c r="WD27" s="249"/>
      <c r="WE27" s="249"/>
      <c r="WF27" s="249"/>
      <c r="WG27" s="249"/>
      <c r="WH27" s="249"/>
      <c r="WI27" s="249"/>
      <c r="WJ27" s="249"/>
      <c r="WK27" s="249"/>
      <c r="WL27" s="249"/>
      <c r="WM27" s="249"/>
      <c r="WN27" s="249"/>
      <c r="WO27" s="249"/>
      <c r="WP27" s="249"/>
      <c r="WQ27" s="249"/>
      <c r="WR27" s="249"/>
      <c r="WS27" s="249"/>
      <c r="WT27" s="249"/>
      <c r="WU27" s="249"/>
      <c r="WV27" s="249"/>
      <c r="WW27" s="249"/>
      <c r="WX27" s="249"/>
      <c r="WY27" s="249"/>
      <c r="WZ27" s="249"/>
      <c r="XA27" s="249"/>
      <c r="XB27" s="249"/>
      <c r="XC27" s="249"/>
      <c r="XD27" s="249"/>
      <c r="XE27" s="249"/>
      <c r="XF27" s="249"/>
      <c r="XG27" s="249"/>
      <c r="XH27" s="249"/>
      <c r="XI27" s="249"/>
      <c r="XJ27" s="249"/>
      <c r="XK27" s="249"/>
      <c r="XL27" s="249"/>
      <c r="XM27" s="249"/>
      <c r="XN27" s="249"/>
      <c r="XO27" s="249"/>
      <c r="XP27" s="249"/>
      <c r="XQ27" s="249"/>
      <c r="XR27" s="249"/>
      <c r="XS27" s="249"/>
      <c r="XT27" s="249"/>
      <c r="XU27" s="249"/>
      <c r="XV27" s="249"/>
      <c r="XW27" s="249"/>
      <c r="XX27" s="249"/>
      <c r="XY27" s="249"/>
      <c r="XZ27" s="249"/>
      <c r="YA27" s="249"/>
      <c r="YB27" s="249"/>
      <c r="YC27" s="249"/>
      <c r="YD27" s="249"/>
      <c r="YE27" s="249"/>
      <c r="YF27" s="249"/>
      <c r="YG27" s="249"/>
      <c r="YH27" s="249"/>
      <c r="YI27" s="249"/>
      <c r="YJ27" s="249"/>
      <c r="YK27" s="249"/>
      <c r="YL27" s="249"/>
      <c r="YM27" s="249"/>
      <c r="YN27" s="249"/>
      <c r="YO27" s="249"/>
      <c r="YP27" s="249"/>
      <c r="YQ27" s="249"/>
      <c r="YR27" s="249"/>
      <c r="YS27" s="249"/>
      <c r="YT27" s="249"/>
      <c r="YU27" s="249"/>
      <c r="YV27" s="249"/>
      <c r="YW27" s="249"/>
      <c r="YX27" s="249"/>
      <c r="YY27" s="249"/>
      <c r="YZ27" s="249"/>
      <c r="ZA27" s="249"/>
      <c r="ZB27" s="249"/>
      <c r="ZC27" s="249"/>
      <c r="ZD27" s="249"/>
      <c r="ZE27" s="249"/>
      <c r="ZF27" s="249"/>
      <c r="ZG27" s="249"/>
      <c r="ZH27" s="249"/>
      <c r="ZI27" s="249"/>
      <c r="ZJ27" s="249"/>
      <c r="ZK27" s="249"/>
      <c r="ZL27" s="249"/>
      <c r="ZM27" s="249"/>
      <c r="ZN27" s="249"/>
      <c r="ZO27" s="249"/>
      <c r="ZP27" s="249"/>
      <c r="ZQ27" s="249"/>
      <c r="ZR27" s="249"/>
      <c r="ZS27" s="249"/>
      <c r="ZT27" s="249"/>
      <c r="ZU27" s="249"/>
      <c r="ZV27" s="249"/>
      <c r="ZW27" s="249"/>
      <c r="ZX27" s="249"/>
      <c r="ZY27" s="249"/>
      <c r="ZZ27" s="249"/>
      <c r="AAA27" s="249"/>
      <c r="AAB27" s="249"/>
      <c r="AAC27" s="249"/>
      <c r="AAD27" s="249"/>
      <c r="AAE27" s="249"/>
      <c r="AAF27" s="249"/>
      <c r="AAG27" s="249"/>
      <c r="AAH27" s="249"/>
      <c r="AAI27" s="249"/>
      <c r="AAJ27" s="249"/>
      <c r="AAK27" s="249"/>
      <c r="AAL27" s="249"/>
      <c r="AAM27" s="249"/>
      <c r="AAN27" s="249"/>
      <c r="AAO27" s="249"/>
      <c r="AAP27" s="249"/>
      <c r="AAQ27" s="249"/>
      <c r="AAR27" s="249"/>
      <c r="AAS27" s="249"/>
      <c r="AAT27" s="249"/>
      <c r="AAU27" s="249"/>
      <c r="AAV27" s="249"/>
      <c r="AAW27" s="249"/>
      <c r="AAX27" s="249"/>
      <c r="AAY27" s="249"/>
      <c r="AAZ27" s="249"/>
      <c r="ABA27" s="249"/>
      <c r="ABB27" s="249"/>
      <c r="ABC27" s="249"/>
      <c r="ABD27" s="249"/>
      <c r="ABE27" s="249"/>
      <c r="ABF27" s="249"/>
      <c r="ABG27" s="249"/>
      <c r="ABH27" s="249"/>
      <c r="ABI27" s="249"/>
      <c r="ABJ27" s="249"/>
      <c r="ABK27" s="249"/>
      <c r="ABL27" s="249"/>
      <c r="ABM27" s="249"/>
      <c r="ABN27" s="249"/>
      <c r="ABO27" s="249"/>
      <c r="ABP27" s="249"/>
      <c r="ABQ27" s="249"/>
      <c r="ABR27" s="249"/>
      <c r="ABS27" s="249"/>
      <c r="ABT27" s="249"/>
      <c r="ABU27" s="249"/>
      <c r="ABV27" s="249"/>
      <c r="ABW27" s="249"/>
      <c r="ABX27" s="249"/>
      <c r="ABY27" s="249"/>
      <c r="ABZ27" s="249"/>
      <c r="ACA27" s="249"/>
      <c r="ACB27" s="249"/>
      <c r="ACC27" s="249"/>
      <c r="ACD27" s="249"/>
      <c r="ACE27" s="249"/>
      <c r="ACF27" s="249"/>
      <c r="ACG27" s="249"/>
      <c r="ACH27" s="249"/>
      <c r="ACI27" s="249"/>
      <c r="ACJ27" s="249"/>
      <c r="ACK27" s="249"/>
      <c r="ACL27" s="249"/>
      <c r="ACM27" s="249"/>
      <c r="ACN27" s="249"/>
      <c r="ACO27" s="249"/>
      <c r="ACP27" s="249"/>
      <c r="ACQ27" s="249"/>
      <c r="ACR27" s="249"/>
      <c r="ACS27" s="249"/>
      <c r="ACT27" s="249"/>
      <c r="ACU27" s="249"/>
      <c r="ACV27" s="249"/>
    </row>
    <row r="28" spans="1:776" s="250" customFormat="1" ht="14.15" hidden="1" customHeight="1" x14ac:dyDescent="0.35">
      <c r="A28" s="403">
        <f>+'Formulario solicitud'!B101</f>
        <v>0</v>
      </c>
      <c r="B28" s="404"/>
      <c r="C28" s="404"/>
      <c r="D28" s="251">
        <f>+'Formulario solicitud'!E101</f>
        <v>0</v>
      </c>
      <c r="E28" s="252" t="str">
        <f>+'Formulario solicitud'!F101</f>
        <v>___</v>
      </c>
      <c r="F28" s="723">
        <f>+'Formulario solicitud'!G101</f>
        <v>0</v>
      </c>
      <c r="G28" s="724"/>
      <c r="H28" s="248" t="str">
        <f t="shared" si="4"/>
        <v xml:space="preserve">   </v>
      </c>
      <c r="I28" s="248" t="str">
        <f t="shared" si="5"/>
        <v xml:space="preserve">   </v>
      </c>
      <c r="J28" s="249"/>
      <c r="K28" s="396" t="str">
        <f t="shared" si="1"/>
        <v xml:space="preserve">   </v>
      </c>
      <c r="L28" s="397"/>
      <c r="M28" s="397"/>
      <c r="N28" s="397"/>
      <c r="O28" s="397"/>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c r="FJ28" s="249"/>
      <c r="FK28" s="249"/>
      <c r="FL28" s="249"/>
      <c r="FM28" s="249"/>
      <c r="FN28" s="249"/>
      <c r="FO28" s="249"/>
      <c r="FP28" s="249"/>
      <c r="FQ28" s="249"/>
      <c r="FR28" s="249"/>
      <c r="FS28" s="249"/>
      <c r="FT28" s="249"/>
      <c r="FU28" s="249"/>
      <c r="FV28" s="249"/>
      <c r="FW28" s="249"/>
      <c r="FX28" s="249"/>
      <c r="FY28" s="249"/>
      <c r="FZ28" s="249"/>
      <c r="GA28" s="249"/>
      <c r="GB28" s="249"/>
      <c r="GC28" s="249"/>
      <c r="GD28" s="249"/>
      <c r="GE28" s="249"/>
      <c r="GF28" s="249"/>
      <c r="GG28" s="249"/>
      <c r="GH28" s="249"/>
      <c r="GI28" s="249"/>
      <c r="GJ28" s="249"/>
      <c r="GK28" s="249"/>
      <c r="GL28" s="249"/>
      <c r="GM28" s="249"/>
      <c r="GN28" s="249"/>
      <c r="GO28" s="249"/>
      <c r="GP28" s="249"/>
      <c r="GQ28" s="249"/>
      <c r="GR28" s="249"/>
      <c r="GS28" s="249"/>
      <c r="GT28" s="249"/>
      <c r="GU28" s="249"/>
      <c r="GV28" s="249"/>
      <c r="GW28" s="249"/>
      <c r="GX28" s="249"/>
      <c r="GY28" s="249"/>
      <c r="GZ28" s="249"/>
      <c r="HA28" s="249"/>
      <c r="HB28" s="249"/>
      <c r="HC28" s="249"/>
      <c r="HD28" s="249"/>
      <c r="HE28" s="249"/>
      <c r="HF28" s="249"/>
      <c r="HG28" s="249"/>
      <c r="HH28" s="249"/>
      <c r="HI28" s="249"/>
      <c r="HJ28" s="249"/>
      <c r="HK28" s="249"/>
      <c r="HL28" s="249"/>
      <c r="HM28" s="249"/>
      <c r="HN28" s="249"/>
      <c r="HO28" s="249"/>
      <c r="HP28" s="249"/>
      <c r="HQ28" s="249"/>
      <c r="HR28" s="249"/>
      <c r="HS28" s="249"/>
      <c r="HT28" s="249"/>
      <c r="HU28" s="249"/>
      <c r="HV28" s="249"/>
      <c r="HW28" s="249"/>
      <c r="HX28" s="249"/>
      <c r="HY28" s="249"/>
      <c r="HZ28" s="249"/>
      <c r="IA28" s="249"/>
      <c r="IB28" s="249"/>
      <c r="IC28" s="249"/>
      <c r="ID28" s="249"/>
      <c r="IE28" s="249"/>
      <c r="IF28" s="249"/>
      <c r="IG28" s="249"/>
      <c r="IH28" s="249"/>
      <c r="II28" s="249"/>
      <c r="IJ28" s="249"/>
      <c r="IK28" s="249"/>
      <c r="IL28" s="249"/>
      <c r="IM28" s="249"/>
      <c r="IN28" s="249"/>
      <c r="IO28" s="249"/>
      <c r="IP28" s="249"/>
      <c r="IQ28" s="249"/>
      <c r="IR28" s="249"/>
      <c r="IS28" s="249"/>
      <c r="IT28" s="249"/>
      <c r="IU28" s="249"/>
      <c r="IV28" s="249"/>
      <c r="IW28" s="249"/>
      <c r="IX28" s="249"/>
      <c r="IY28" s="249"/>
      <c r="IZ28" s="249"/>
      <c r="JA28" s="249"/>
      <c r="JB28" s="249"/>
      <c r="JC28" s="249"/>
      <c r="JD28" s="249"/>
      <c r="JE28" s="249"/>
      <c r="JF28" s="249"/>
      <c r="JG28" s="249"/>
      <c r="JH28" s="249"/>
      <c r="JI28" s="249"/>
      <c r="JJ28" s="249"/>
      <c r="JK28" s="249"/>
      <c r="JL28" s="249"/>
      <c r="JM28" s="249"/>
      <c r="JN28" s="249"/>
      <c r="JO28" s="249"/>
      <c r="JP28" s="249"/>
      <c r="JQ28" s="249"/>
      <c r="JR28" s="249"/>
      <c r="JS28" s="249"/>
      <c r="JT28" s="249"/>
      <c r="JU28" s="249"/>
      <c r="JV28" s="249"/>
      <c r="JW28" s="249"/>
      <c r="JX28" s="249"/>
      <c r="JY28" s="249"/>
      <c r="JZ28" s="249"/>
      <c r="KA28" s="249"/>
      <c r="KB28" s="249"/>
      <c r="KC28" s="249"/>
      <c r="KD28" s="249"/>
      <c r="KE28" s="249"/>
      <c r="KF28" s="249"/>
      <c r="KG28" s="249"/>
      <c r="KH28" s="249"/>
      <c r="KI28" s="249"/>
      <c r="KJ28" s="249"/>
      <c r="KK28" s="249"/>
      <c r="KL28" s="249"/>
      <c r="KM28" s="249"/>
      <c r="KN28" s="249"/>
      <c r="KO28" s="249"/>
      <c r="KP28" s="249"/>
      <c r="KQ28" s="249"/>
      <c r="KR28" s="249"/>
      <c r="KS28" s="249"/>
      <c r="KT28" s="249"/>
      <c r="KU28" s="249"/>
      <c r="KV28" s="249"/>
      <c r="KW28" s="249"/>
      <c r="KX28" s="249"/>
      <c r="KY28" s="249"/>
      <c r="KZ28" s="249"/>
      <c r="LA28" s="249"/>
      <c r="LB28" s="249"/>
      <c r="LC28" s="249"/>
      <c r="LD28" s="249"/>
      <c r="LE28" s="249"/>
      <c r="LF28" s="249"/>
      <c r="LG28" s="249"/>
      <c r="LH28" s="249"/>
      <c r="LI28" s="249"/>
      <c r="LJ28" s="249"/>
      <c r="LK28" s="249"/>
      <c r="LL28" s="249"/>
      <c r="LM28" s="249"/>
      <c r="LN28" s="249"/>
      <c r="LO28" s="249"/>
      <c r="LP28" s="249"/>
      <c r="LQ28" s="249"/>
      <c r="LR28" s="249"/>
      <c r="LS28" s="249"/>
      <c r="LT28" s="249"/>
      <c r="LU28" s="249"/>
      <c r="LV28" s="249"/>
      <c r="LW28" s="249"/>
      <c r="LX28" s="249"/>
      <c r="LY28" s="249"/>
      <c r="LZ28" s="249"/>
      <c r="MA28" s="249"/>
      <c r="MB28" s="249"/>
      <c r="MC28" s="249"/>
      <c r="MD28" s="249"/>
      <c r="ME28" s="249"/>
      <c r="MF28" s="249"/>
      <c r="MG28" s="249"/>
      <c r="MH28" s="249"/>
      <c r="MI28" s="249"/>
      <c r="MJ28" s="249"/>
      <c r="MK28" s="249"/>
      <c r="ML28" s="249"/>
      <c r="MM28" s="249"/>
      <c r="MN28" s="249"/>
      <c r="MO28" s="249"/>
      <c r="MP28" s="249"/>
      <c r="MQ28" s="249"/>
      <c r="MR28" s="249"/>
      <c r="MS28" s="249"/>
      <c r="MT28" s="249"/>
      <c r="MU28" s="249"/>
      <c r="MV28" s="249"/>
      <c r="MW28" s="249"/>
      <c r="MX28" s="249"/>
      <c r="MY28" s="249"/>
      <c r="MZ28" s="249"/>
      <c r="NA28" s="249"/>
      <c r="NB28" s="249"/>
      <c r="NC28" s="249"/>
      <c r="ND28" s="249"/>
      <c r="NE28" s="249"/>
      <c r="NF28" s="249"/>
      <c r="NG28" s="249"/>
      <c r="NH28" s="249"/>
      <c r="NI28" s="249"/>
      <c r="NJ28" s="249"/>
      <c r="NK28" s="249"/>
      <c r="NL28" s="249"/>
      <c r="NM28" s="249"/>
      <c r="NN28" s="249"/>
      <c r="NO28" s="249"/>
      <c r="NP28" s="249"/>
      <c r="NQ28" s="249"/>
      <c r="NR28" s="249"/>
      <c r="NS28" s="249"/>
      <c r="NT28" s="249"/>
      <c r="NU28" s="249"/>
      <c r="NV28" s="249"/>
      <c r="NW28" s="249"/>
      <c r="NX28" s="249"/>
      <c r="NY28" s="249"/>
      <c r="NZ28" s="249"/>
      <c r="OA28" s="249"/>
      <c r="OB28" s="249"/>
      <c r="OC28" s="249"/>
      <c r="OD28" s="249"/>
      <c r="OE28" s="249"/>
      <c r="OF28" s="249"/>
      <c r="OG28" s="249"/>
      <c r="OH28" s="249"/>
      <c r="OI28" s="249"/>
      <c r="OJ28" s="249"/>
      <c r="OK28" s="249"/>
      <c r="OL28" s="249"/>
      <c r="OM28" s="249"/>
      <c r="ON28" s="249"/>
      <c r="OO28" s="249"/>
      <c r="OP28" s="249"/>
      <c r="OQ28" s="249"/>
      <c r="OR28" s="249"/>
      <c r="OS28" s="249"/>
      <c r="OT28" s="249"/>
      <c r="OU28" s="249"/>
      <c r="OV28" s="249"/>
      <c r="OW28" s="249"/>
      <c r="OX28" s="249"/>
      <c r="OY28" s="249"/>
      <c r="OZ28" s="249"/>
      <c r="PA28" s="249"/>
      <c r="PB28" s="249"/>
      <c r="PC28" s="249"/>
      <c r="PD28" s="249"/>
      <c r="PE28" s="249"/>
      <c r="PF28" s="249"/>
      <c r="PG28" s="249"/>
      <c r="PH28" s="249"/>
      <c r="PI28" s="249"/>
      <c r="PJ28" s="249"/>
      <c r="PK28" s="249"/>
      <c r="PL28" s="249"/>
      <c r="PM28" s="249"/>
      <c r="PN28" s="249"/>
      <c r="PO28" s="249"/>
      <c r="PP28" s="249"/>
      <c r="PQ28" s="249"/>
      <c r="PR28" s="249"/>
      <c r="PS28" s="249"/>
      <c r="PT28" s="249"/>
      <c r="PU28" s="249"/>
      <c r="PV28" s="249"/>
      <c r="PW28" s="249"/>
      <c r="PX28" s="249"/>
      <c r="PY28" s="249"/>
      <c r="PZ28" s="249"/>
      <c r="QA28" s="249"/>
      <c r="QB28" s="249"/>
      <c r="QC28" s="249"/>
      <c r="QD28" s="249"/>
      <c r="QE28" s="249"/>
      <c r="QF28" s="249"/>
      <c r="QG28" s="249"/>
      <c r="QH28" s="249"/>
      <c r="QI28" s="249"/>
      <c r="QJ28" s="249"/>
      <c r="QK28" s="249"/>
      <c r="QL28" s="249"/>
      <c r="QM28" s="249"/>
      <c r="QN28" s="249"/>
      <c r="QO28" s="249"/>
      <c r="QP28" s="249"/>
      <c r="QQ28" s="249"/>
      <c r="QR28" s="249"/>
      <c r="QS28" s="249"/>
      <c r="QT28" s="249"/>
      <c r="QU28" s="249"/>
      <c r="QV28" s="249"/>
      <c r="QW28" s="249"/>
      <c r="QX28" s="249"/>
      <c r="QY28" s="249"/>
      <c r="QZ28" s="249"/>
      <c r="RA28" s="249"/>
      <c r="RB28" s="249"/>
      <c r="RC28" s="249"/>
      <c r="RD28" s="249"/>
      <c r="RE28" s="249"/>
      <c r="RF28" s="249"/>
      <c r="RG28" s="249"/>
      <c r="RH28" s="249"/>
      <c r="RI28" s="249"/>
      <c r="RJ28" s="249"/>
      <c r="RK28" s="249"/>
      <c r="RL28" s="249"/>
      <c r="RM28" s="249"/>
      <c r="RN28" s="249"/>
      <c r="RO28" s="249"/>
      <c r="RP28" s="249"/>
      <c r="RQ28" s="249"/>
      <c r="RR28" s="249"/>
      <c r="RS28" s="249"/>
      <c r="RT28" s="249"/>
      <c r="RU28" s="249"/>
      <c r="RV28" s="249"/>
      <c r="RW28" s="249"/>
      <c r="RX28" s="249"/>
      <c r="RY28" s="249"/>
      <c r="RZ28" s="249"/>
      <c r="SA28" s="249"/>
      <c r="SB28" s="249"/>
      <c r="SC28" s="249"/>
      <c r="SD28" s="249"/>
      <c r="SE28" s="249"/>
      <c r="SF28" s="249"/>
      <c r="SG28" s="249"/>
      <c r="SH28" s="249"/>
      <c r="SI28" s="249"/>
      <c r="SJ28" s="249"/>
      <c r="SK28" s="249"/>
      <c r="SL28" s="249"/>
      <c r="SM28" s="249"/>
      <c r="SN28" s="249"/>
      <c r="SO28" s="249"/>
      <c r="SP28" s="249"/>
      <c r="SQ28" s="249"/>
      <c r="SR28" s="249"/>
      <c r="SS28" s="249"/>
      <c r="ST28" s="249"/>
      <c r="SU28" s="249"/>
      <c r="SV28" s="249"/>
      <c r="SW28" s="249"/>
      <c r="SX28" s="249"/>
      <c r="SY28" s="249"/>
      <c r="SZ28" s="249"/>
      <c r="TA28" s="249"/>
      <c r="TB28" s="249"/>
      <c r="TC28" s="249"/>
      <c r="TD28" s="249"/>
      <c r="TE28" s="249"/>
      <c r="TF28" s="249"/>
      <c r="TG28" s="249"/>
      <c r="TH28" s="249"/>
      <c r="TI28" s="249"/>
      <c r="TJ28" s="249"/>
      <c r="TK28" s="249"/>
      <c r="TL28" s="249"/>
      <c r="TM28" s="249"/>
      <c r="TN28" s="249"/>
      <c r="TO28" s="249"/>
      <c r="TP28" s="249"/>
      <c r="TQ28" s="249"/>
      <c r="TR28" s="249"/>
      <c r="TS28" s="249"/>
      <c r="TT28" s="249"/>
      <c r="TU28" s="249"/>
      <c r="TV28" s="249"/>
      <c r="TW28" s="249"/>
      <c r="TX28" s="249"/>
      <c r="TY28" s="249"/>
      <c r="TZ28" s="249"/>
      <c r="UA28" s="249"/>
      <c r="UB28" s="249"/>
      <c r="UC28" s="249"/>
      <c r="UD28" s="249"/>
      <c r="UE28" s="249"/>
      <c r="UF28" s="249"/>
      <c r="UG28" s="249"/>
      <c r="UH28" s="249"/>
      <c r="UI28" s="249"/>
      <c r="UJ28" s="249"/>
      <c r="UK28" s="249"/>
      <c r="UL28" s="249"/>
      <c r="UM28" s="249"/>
      <c r="UN28" s="249"/>
      <c r="UO28" s="249"/>
      <c r="UP28" s="249"/>
      <c r="UQ28" s="249"/>
      <c r="UR28" s="249"/>
      <c r="US28" s="249"/>
      <c r="UT28" s="249"/>
      <c r="UU28" s="249"/>
      <c r="UV28" s="249"/>
      <c r="UW28" s="249"/>
      <c r="UX28" s="249"/>
      <c r="UY28" s="249"/>
      <c r="UZ28" s="249"/>
      <c r="VA28" s="249"/>
      <c r="VB28" s="249"/>
      <c r="VC28" s="249"/>
      <c r="VD28" s="249"/>
      <c r="VE28" s="249"/>
      <c r="VF28" s="249"/>
      <c r="VG28" s="249"/>
      <c r="VH28" s="249"/>
      <c r="VI28" s="249"/>
      <c r="VJ28" s="249"/>
      <c r="VK28" s="249"/>
      <c r="VL28" s="249"/>
      <c r="VM28" s="249"/>
      <c r="VN28" s="249"/>
      <c r="VO28" s="249"/>
      <c r="VP28" s="249"/>
      <c r="VQ28" s="249"/>
      <c r="VR28" s="249"/>
      <c r="VS28" s="249"/>
      <c r="VT28" s="249"/>
      <c r="VU28" s="249"/>
      <c r="VV28" s="249"/>
      <c r="VW28" s="249"/>
      <c r="VX28" s="249"/>
      <c r="VY28" s="249"/>
      <c r="VZ28" s="249"/>
      <c r="WA28" s="249"/>
      <c r="WB28" s="249"/>
      <c r="WC28" s="249"/>
      <c r="WD28" s="249"/>
      <c r="WE28" s="249"/>
      <c r="WF28" s="249"/>
      <c r="WG28" s="249"/>
      <c r="WH28" s="249"/>
      <c r="WI28" s="249"/>
      <c r="WJ28" s="249"/>
      <c r="WK28" s="249"/>
      <c r="WL28" s="249"/>
      <c r="WM28" s="249"/>
      <c r="WN28" s="249"/>
      <c r="WO28" s="249"/>
      <c r="WP28" s="249"/>
      <c r="WQ28" s="249"/>
      <c r="WR28" s="249"/>
      <c r="WS28" s="249"/>
      <c r="WT28" s="249"/>
      <c r="WU28" s="249"/>
      <c r="WV28" s="249"/>
      <c r="WW28" s="249"/>
      <c r="WX28" s="249"/>
      <c r="WY28" s="249"/>
      <c r="WZ28" s="249"/>
      <c r="XA28" s="249"/>
      <c r="XB28" s="249"/>
      <c r="XC28" s="249"/>
      <c r="XD28" s="249"/>
      <c r="XE28" s="249"/>
      <c r="XF28" s="249"/>
      <c r="XG28" s="249"/>
      <c r="XH28" s="249"/>
      <c r="XI28" s="249"/>
      <c r="XJ28" s="249"/>
      <c r="XK28" s="249"/>
      <c r="XL28" s="249"/>
      <c r="XM28" s="249"/>
      <c r="XN28" s="249"/>
      <c r="XO28" s="249"/>
      <c r="XP28" s="249"/>
      <c r="XQ28" s="249"/>
      <c r="XR28" s="249"/>
      <c r="XS28" s="249"/>
      <c r="XT28" s="249"/>
      <c r="XU28" s="249"/>
      <c r="XV28" s="249"/>
      <c r="XW28" s="249"/>
      <c r="XX28" s="249"/>
      <c r="XY28" s="249"/>
      <c r="XZ28" s="249"/>
      <c r="YA28" s="249"/>
      <c r="YB28" s="249"/>
      <c r="YC28" s="249"/>
      <c r="YD28" s="249"/>
      <c r="YE28" s="249"/>
      <c r="YF28" s="249"/>
      <c r="YG28" s="249"/>
      <c r="YH28" s="249"/>
      <c r="YI28" s="249"/>
      <c r="YJ28" s="249"/>
      <c r="YK28" s="249"/>
      <c r="YL28" s="249"/>
      <c r="YM28" s="249"/>
      <c r="YN28" s="249"/>
      <c r="YO28" s="249"/>
      <c r="YP28" s="249"/>
      <c r="YQ28" s="249"/>
      <c r="YR28" s="249"/>
      <c r="YS28" s="249"/>
      <c r="YT28" s="249"/>
      <c r="YU28" s="249"/>
      <c r="YV28" s="249"/>
      <c r="YW28" s="249"/>
      <c r="YX28" s="249"/>
      <c r="YY28" s="249"/>
      <c r="YZ28" s="249"/>
      <c r="ZA28" s="249"/>
      <c r="ZB28" s="249"/>
      <c r="ZC28" s="249"/>
      <c r="ZD28" s="249"/>
      <c r="ZE28" s="249"/>
      <c r="ZF28" s="249"/>
      <c r="ZG28" s="249"/>
      <c r="ZH28" s="249"/>
      <c r="ZI28" s="249"/>
      <c r="ZJ28" s="249"/>
      <c r="ZK28" s="249"/>
      <c r="ZL28" s="249"/>
      <c r="ZM28" s="249"/>
      <c r="ZN28" s="249"/>
      <c r="ZO28" s="249"/>
      <c r="ZP28" s="249"/>
      <c r="ZQ28" s="249"/>
      <c r="ZR28" s="249"/>
      <c r="ZS28" s="249"/>
      <c r="ZT28" s="249"/>
      <c r="ZU28" s="249"/>
      <c r="ZV28" s="249"/>
      <c r="ZW28" s="249"/>
      <c r="ZX28" s="249"/>
      <c r="ZY28" s="249"/>
      <c r="ZZ28" s="249"/>
      <c r="AAA28" s="249"/>
      <c r="AAB28" s="249"/>
      <c r="AAC28" s="249"/>
      <c r="AAD28" s="249"/>
      <c r="AAE28" s="249"/>
      <c r="AAF28" s="249"/>
      <c r="AAG28" s="249"/>
      <c r="AAH28" s="249"/>
      <c r="AAI28" s="249"/>
      <c r="AAJ28" s="249"/>
      <c r="AAK28" s="249"/>
      <c r="AAL28" s="249"/>
      <c r="AAM28" s="249"/>
      <c r="AAN28" s="249"/>
      <c r="AAO28" s="249"/>
      <c r="AAP28" s="249"/>
      <c r="AAQ28" s="249"/>
      <c r="AAR28" s="249"/>
      <c r="AAS28" s="249"/>
      <c r="AAT28" s="249"/>
      <c r="AAU28" s="249"/>
      <c r="AAV28" s="249"/>
      <c r="AAW28" s="249"/>
      <c r="AAX28" s="249"/>
      <c r="AAY28" s="249"/>
      <c r="AAZ28" s="249"/>
      <c r="ABA28" s="249"/>
      <c r="ABB28" s="249"/>
      <c r="ABC28" s="249"/>
      <c r="ABD28" s="249"/>
      <c r="ABE28" s="249"/>
      <c r="ABF28" s="249"/>
      <c r="ABG28" s="249"/>
      <c r="ABH28" s="249"/>
      <c r="ABI28" s="249"/>
      <c r="ABJ28" s="249"/>
      <c r="ABK28" s="249"/>
      <c r="ABL28" s="249"/>
      <c r="ABM28" s="249"/>
      <c r="ABN28" s="249"/>
      <c r="ABO28" s="249"/>
      <c r="ABP28" s="249"/>
      <c r="ABQ28" s="249"/>
      <c r="ABR28" s="249"/>
      <c r="ABS28" s="249"/>
      <c r="ABT28" s="249"/>
      <c r="ABU28" s="249"/>
      <c r="ABV28" s="249"/>
      <c r="ABW28" s="249"/>
      <c r="ABX28" s="249"/>
      <c r="ABY28" s="249"/>
      <c r="ABZ28" s="249"/>
      <c r="ACA28" s="249"/>
      <c r="ACB28" s="249"/>
      <c r="ACC28" s="249"/>
      <c r="ACD28" s="249"/>
      <c r="ACE28" s="249"/>
      <c r="ACF28" s="249"/>
      <c r="ACG28" s="249"/>
      <c r="ACH28" s="249"/>
      <c r="ACI28" s="249"/>
      <c r="ACJ28" s="249"/>
      <c r="ACK28" s="249"/>
      <c r="ACL28" s="249"/>
      <c r="ACM28" s="249"/>
      <c r="ACN28" s="249"/>
      <c r="ACO28" s="249"/>
      <c r="ACP28" s="249"/>
      <c r="ACQ28" s="249"/>
      <c r="ACR28" s="249"/>
      <c r="ACS28" s="249"/>
      <c r="ACT28" s="249"/>
      <c r="ACU28" s="249"/>
      <c r="ACV28" s="249"/>
    </row>
    <row r="29" spans="1:776" s="250" customFormat="1" ht="14.15" hidden="1" customHeight="1" x14ac:dyDescent="0.35">
      <c r="A29" s="725" t="s">
        <v>2126</v>
      </c>
      <c r="B29" s="726"/>
      <c r="C29" s="726"/>
      <c r="D29" s="727"/>
      <c r="E29" s="253">
        <f>+SUMIF( (E22:E28),"Si",D22:D28)</f>
        <v>0</v>
      </c>
      <c r="F29" s="242"/>
      <c r="G29" s="248" t="str">
        <f>+IF(A29="No","Por incumpl  ","   ")</f>
        <v xml:space="preserve">   </v>
      </c>
      <c r="H29" s="248" t="str">
        <f>+IF(E29="No","Por incumpl  ","   ")</f>
        <v xml:space="preserve">   </v>
      </c>
      <c r="I29" s="248"/>
      <c r="J29" s="249"/>
      <c r="K29" s="396" t="str">
        <f t="shared" si="1"/>
        <v xml:space="preserve">   </v>
      </c>
      <c r="L29" s="397"/>
      <c r="M29" s="397"/>
      <c r="N29" s="397"/>
      <c r="O29" s="397"/>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c r="FJ29" s="249"/>
      <c r="FK29" s="249"/>
      <c r="FL29" s="249"/>
      <c r="FM29" s="249"/>
      <c r="FN29" s="249"/>
      <c r="FO29" s="249"/>
      <c r="FP29" s="249"/>
      <c r="FQ29" s="249"/>
      <c r="FR29" s="249"/>
      <c r="FS29" s="249"/>
      <c r="FT29" s="249"/>
      <c r="FU29" s="249"/>
      <c r="FV29" s="249"/>
      <c r="FW29" s="249"/>
      <c r="FX29" s="249"/>
      <c r="FY29" s="249"/>
      <c r="FZ29" s="249"/>
      <c r="GA29" s="249"/>
      <c r="GB29" s="249"/>
      <c r="GC29" s="249"/>
      <c r="GD29" s="249"/>
      <c r="GE29" s="249"/>
      <c r="GF29" s="249"/>
      <c r="GG29" s="249"/>
      <c r="GH29" s="249"/>
      <c r="GI29" s="249"/>
      <c r="GJ29" s="249"/>
      <c r="GK29" s="249"/>
      <c r="GL29" s="249"/>
      <c r="GM29" s="249"/>
      <c r="GN29" s="249"/>
      <c r="GO29" s="249"/>
      <c r="GP29" s="249"/>
      <c r="GQ29" s="249"/>
      <c r="GR29" s="249"/>
      <c r="GS29" s="249"/>
      <c r="GT29" s="249"/>
      <c r="GU29" s="249"/>
      <c r="GV29" s="249"/>
      <c r="GW29" s="249"/>
      <c r="GX29" s="249"/>
      <c r="GY29" s="249"/>
      <c r="GZ29" s="249"/>
      <c r="HA29" s="249"/>
      <c r="HB29" s="249"/>
      <c r="HC29" s="249"/>
      <c r="HD29" s="249"/>
      <c r="HE29" s="249"/>
      <c r="HF29" s="249"/>
      <c r="HG29" s="249"/>
      <c r="HH29" s="249"/>
      <c r="HI29" s="249"/>
      <c r="HJ29" s="249"/>
      <c r="HK29" s="249"/>
      <c r="HL29" s="249"/>
      <c r="HM29" s="249"/>
      <c r="HN29" s="249"/>
      <c r="HO29" s="249"/>
      <c r="HP29" s="249"/>
      <c r="HQ29" s="249"/>
      <c r="HR29" s="249"/>
      <c r="HS29" s="249"/>
      <c r="HT29" s="249"/>
      <c r="HU29" s="249"/>
      <c r="HV29" s="249"/>
      <c r="HW29" s="249"/>
      <c r="HX29" s="249"/>
      <c r="HY29" s="249"/>
      <c r="HZ29" s="249"/>
      <c r="IA29" s="249"/>
      <c r="IB29" s="249"/>
      <c r="IC29" s="249"/>
      <c r="ID29" s="249"/>
      <c r="IE29" s="249"/>
      <c r="IF29" s="249"/>
      <c r="IG29" s="249"/>
      <c r="IH29" s="249"/>
      <c r="II29" s="249"/>
      <c r="IJ29" s="249"/>
      <c r="IK29" s="249"/>
      <c r="IL29" s="249"/>
      <c r="IM29" s="249"/>
      <c r="IN29" s="249"/>
      <c r="IO29" s="249"/>
      <c r="IP29" s="249"/>
      <c r="IQ29" s="249"/>
      <c r="IR29" s="249"/>
      <c r="IS29" s="249"/>
      <c r="IT29" s="249"/>
      <c r="IU29" s="249"/>
      <c r="IV29" s="249"/>
      <c r="IW29" s="249"/>
      <c r="IX29" s="249"/>
      <c r="IY29" s="249"/>
      <c r="IZ29" s="249"/>
      <c r="JA29" s="249"/>
      <c r="JB29" s="249"/>
      <c r="JC29" s="249"/>
      <c r="JD29" s="249"/>
      <c r="JE29" s="249"/>
      <c r="JF29" s="249"/>
      <c r="JG29" s="249"/>
      <c r="JH29" s="249"/>
      <c r="JI29" s="249"/>
      <c r="JJ29" s="249"/>
      <c r="JK29" s="249"/>
      <c r="JL29" s="249"/>
      <c r="JM29" s="249"/>
      <c r="JN29" s="249"/>
      <c r="JO29" s="249"/>
      <c r="JP29" s="249"/>
      <c r="JQ29" s="249"/>
      <c r="JR29" s="249"/>
      <c r="JS29" s="249"/>
      <c r="JT29" s="249"/>
      <c r="JU29" s="249"/>
      <c r="JV29" s="249"/>
      <c r="JW29" s="249"/>
      <c r="JX29" s="249"/>
      <c r="JY29" s="249"/>
      <c r="JZ29" s="249"/>
      <c r="KA29" s="249"/>
      <c r="KB29" s="249"/>
      <c r="KC29" s="249"/>
      <c r="KD29" s="249"/>
      <c r="KE29" s="249"/>
      <c r="KF29" s="249"/>
      <c r="KG29" s="249"/>
      <c r="KH29" s="249"/>
      <c r="KI29" s="249"/>
      <c r="KJ29" s="249"/>
      <c r="KK29" s="249"/>
      <c r="KL29" s="249"/>
      <c r="KM29" s="249"/>
      <c r="KN29" s="249"/>
      <c r="KO29" s="249"/>
      <c r="KP29" s="249"/>
      <c r="KQ29" s="249"/>
      <c r="KR29" s="249"/>
      <c r="KS29" s="249"/>
      <c r="KT29" s="249"/>
      <c r="KU29" s="249"/>
      <c r="KV29" s="249"/>
      <c r="KW29" s="249"/>
      <c r="KX29" s="249"/>
      <c r="KY29" s="249"/>
      <c r="KZ29" s="249"/>
      <c r="LA29" s="249"/>
      <c r="LB29" s="249"/>
      <c r="LC29" s="249"/>
      <c r="LD29" s="249"/>
      <c r="LE29" s="249"/>
      <c r="LF29" s="249"/>
      <c r="LG29" s="249"/>
      <c r="LH29" s="249"/>
      <c r="LI29" s="249"/>
      <c r="LJ29" s="249"/>
      <c r="LK29" s="249"/>
      <c r="LL29" s="249"/>
      <c r="LM29" s="249"/>
      <c r="LN29" s="249"/>
      <c r="LO29" s="249"/>
      <c r="LP29" s="249"/>
      <c r="LQ29" s="249"/>
      <c r="LR29" s="249"/>
      <c r="LS29" s="249"/>
      <c r="LT29" s="249"/>
      <c r="LU29" s="249"/>
      <c r="LV29" s="249"/>
      <c r="LW29" s="249"/>
      <c r="LX29" s="249"/>
      <c r="LY29" s="249"/>
      <c r="LZ29" s="249"/>
      <c r="MA29" s="249"/>
      <c r="MB29" s="249"/>
      <c r="MC29" s="249"/>
      <c r="MD29" s="249"/>
      <c r="ME29" s="249"/>
      <c r="MF29" s="249"/>
      <c r="MG29" s="249"/>
      <c r="MH29" s="249"/>
      <c r="MI29" s="249"/>
      <c r="MJ29" s="249"/>
      <c r="MK29" s="249"/>
      <c r="ML29" s="249"/>
      <c r="MM29" s="249"/>
      <c r="MN29" s="249"/>
      <c r="MO29" s="249"/>
      <c r="MP29" s="249"/>
      <c r="MQ29" s="249"/>
      <c r="MR29" s="249"/>
      <c r="MS29" s="249"/>
      <c r="MT29" s="249"/>
      <c r="MU29" s="249"/>
      <c r="MV29" s="249"/>
      <c r="MW29" s="249"/>
      <c r="MX29" s="249"/>
      <c r="MY29" s="249"/>
      <c r="MZ29" s="249"/>
      <c r="NA29" s="249"/>
      <c r="NB29" s="249"/>
      <c r="NC29" s="249"/>
      <c r="ND29" s="249"/>
      <c r="NE29" s="249"/>
      <c r="NF29" s="249"/>
      <c r="NG29" s="249"/>
      <c r="NH29" s="249"/>
      <c r="NI29" s="249"/>
      <c r="NJ29" s="249"/>
      <c r="NK29" s="249"/>
      <c r="NL29" s="249"/>
      <c r="NM29" s="249"/>
      <c r="NN29" s="249"/>
      <c r="NO29" s="249"/>
      <c r="NP29" s="249"/>
      <c r="NQ29" s="249"/>
      <c r="NR29" s="249"/>
      <c r="NS29" s="249"/>
      <c r="NT29" s="249"/>
      <c r="NU29" s="249"/>
      <c r="NV29" s="249"/>
      <c r="NW29" s="249"/>
      <c r="NX29" s="249"/>
      <c r="NY29" s="249"/>
      <c r="NZ29" s="249"/>
      <c r="OA29" s="249"/>
      <c r="OB29" s="249"/>
      <c r="OC29" s="249"/>
      <c r="OD29" s="249"/>
      <c r="OE29" s="249"/>
      <c r="OF29" s="249"/>
      <c r="OG29" s="249"/>
      <c r="OH29" s="249"/>
      <c r="OI29" s="249"/>
      <c r="OJ29" s="249"/>
      <c r="OK29" s="249"/>
      <c r="OL29" s="249"/>
      <c r="OM29" s="249"/>
      <c r="ON29" s="249"/>
      <c r="OO29" s="249"/>
      <c r="OP29" s="249"/>
      <c r="OQ29" s="249"/>
      <c r="OR29" s="249"/>
      <c r="OS29" s="249"/>
      <c r="OT29" s="249"/>
      <c r="OU29" s="249"/>
      <c r="OV29" s="249"/>
      <c r="OW29" s="249"/>
      <c r="OX29" s="249"/>
      <c r="OY29" s="249"/>
      <c r="OZ29" s="249"/>
      <c r="PA29" s="249"/>
      <c r="PB29" s="249"/>
      <c r="PC29" s="249"/>
      <c r="PD29" s="249"/>
      <c r="PE29" s="249"/>
      <c r="PF29" s="249"/>
      <c r="PG29" s="249"/>
      <c r="PH29" s="249"/>
      <c r="PI29" s="249"/>
      <c r="PJ29" s="249"/>
      <c r="PK29" s="249"/>
      <c r="PL29" s="249"/>
      <c r="PM29" s="249"/>
      <c r="PN29" s="249"/>
      <c r="PO29" s="249"/>
      <c r="PP29" s="249"/>
      <c r="PQ29" s="249"/>
      <c r="PR29" s="249"/>
      <c r="PS29" s="249"/>
      <c r="PT29" s="249"/>
      <c r="PU29" s="249"/>
      <c r="PV29" s="249"/>
      <c r="PW29" s="249"/>
      <c r="PX29" s="249"/>
      <c r="PY29" s="249"/>
      <c r="PZ29" s="249"/>
      <c r="QA29" s="249"/>
      <c r="QB29" s="249"/>
      <c r="QC29" s="249"/>
      <c r="QD29" s="249"/>
      <c r="QE29" s="249"/>
      <c r="QF29" s="249"/>
      <c r="QG29" s="249"/>
      <c r="QH29" s="249"/>
      <c r="QI29" s="249"/>
      <c r="QJ29" s="249"/>
      <c r="QK29" s="249"/>
      <c r="QL29" s="249"/>
      <c r="QM29" s="249"/>
      <c r="QN29" s="249"/>
      <c r="QO29" s="249"/>
      <c r="QP29" s="249"/>
      <c r="QQ29" s="249"/>
      <c r="QR29" s="249"/>
      <c r="QS29" s="249"/>
      <c r="QT29" s="249"/>
      <c r="QU29" s="249"/>
      <c r="QV29" s="249"/>
      <c r="QW29" s="249"/>
      <c r="QX29" s="249"/>
      <c r="QY29" s="249"/>
      <c r="QZ29" s="249"/>
      <c r="RA29" s="249"/>
      <c r="RB29" s="249"/>
      <c r="RC29" s="249"/>
      <c r="RD29" s="249"/>
      <c r="RE29" s="249"/>
      <c r="RF29" s="249"/>
      <c r="RG29" s="249"/>
      <c r="RH29" s="249"/>
      <c r="RI29" s="249"/>
      <c r="RJ29" s="249"/>
      <c r="RK29" s="249"/>
      <c r="RL29" s="249"/>
      <c r="RM29" s="249"/>
      <c r="RN29" s="249"/>
      <c r="RO29" s="249"/>
      <c r="RP29" s="249"/>
      <c r="RQ29" s="249"/>
      <c r="RR29" s="249"/>
      <c r="RS29" s="249"/>
      <c r="RT29" s="249"/>
      <c r="RU29" s="249"/>
      <c r="RV29" s="249"/>
      <c r="RW29" s="249"/>
      <c r="RX29" s="249"/>
      <c r="RY29" s="249"/>
      <c r="RZ29" s="249"/>
      <c r="SA29" s="249"/>
      <c r="SB29" s="249"/>
      <c r="SC29" s="249"/>
      <c r="SD29" s="249"/>
      <c r="SE29" s="249"/>
      <c r="SF29" s="249"/>
      <c r="SG29" s="249"/>
      <c r="SH29" s="249"/>
      <c r="SI29" s="249"/>
      <c r="SJ29" s="249"/>
      <c r="SK29" s="249"/>
      <c r="SL29" s="249"/>
      <c r="SM29" s="249"/>
      <c r="SN29" s="249"/>
      <c r="SO29" s="249"/>
      <c r="SP29" s="249"/>
      <c r="SQ29" s="249"/>
      <c r="SR29" s="249"/>
      <c r="SS29" s="249"/>
      <c r="ST29" s="249"/>
      <c r="SU29" s="249"/>
      <c r="SV29" s="249"/>
      <c r="SW29" s="249"/>
      <c r="SX29" s="249"/>
      <c r="SY29" s="249"/>
      <c r="SZ29" s="249"/>
      <c r="TA29" s="249"/>
      <c r="TB29" s="249"/>
      <c r="TC29" s="249"/>
      <c r="TD29" s="249"/>
      <c r="TE29" s="249"/>
      <c r="TF29" s="249"/>
      <c r="TG29" s="249"/>
      <c r="TH29" s="249"/>
      <c r="TI29" s="249"/>
      <c r="TJ29" s="249"/>
      <c r="TK29" s="249"/>
      <c r="TL29" s="249"/>
      <c r="TM29" s="249"/>
      <c r="TN29" s="249"/>
      <c r="TO29" s="249"/>
      <c r="TP29" s="249"/>
      <c r="TQ29" s="249"/>
      <c r="TR29" s="249"/>
      <c r="TS29" s="249"/>
      <c r="TT29" s="249"/>
      <c r="TU29" s="249"/>
      <c r="TV29" s="249"/>
      <c r="TW29" s="249"/>
      <c r="TX29" s="249"/>
      <c r="TY29" s="249"/>
      <c r="TZ29" s="249"/>
      <c r="UA29" s="249"/>
      <c r="UB29" s="249"/>
      <c r="UC29" s="249"/>
      <c r="UD29" s="249"/>
      <c r="UE29" s="249"/>
      <c r="UF29" s="249"/>
      <c r="UG29" s="249"/>
      <c r="UH29" s="249"/>
      <c r="UI29" s="249"/>
      <c r="UJ29" s="249"/>
      <c r="UK29" s="249"/>
      <c r="UL29" s="249"/>
      <c r="UM29" s="249"/>
      <c r="UN29" s="249"/>
      <c r="UO29" s="249"/>
      <c r="UP29" s="249"/>
      <c r="UQ29" s="249"/>
      <c r="UR29" s="249"/>
      <c r="US29" s="249"/>
      <c r="UT29" s="249"/>
      <c r="UU29" s="249"/>
      <c r="UV29" s="249"/>
      <c r="UW29" s="249"/>
      <c r="UX29" s="249"/>
      <c r="UY29" s="249"/>
      <c r="UZ29" s="249"/>
      <c r="VA29" s="249"/>
      <c r="VB29" s="249"/>
      <c r="VC29" s="249"/>
      <c r="VD29" s="249"/>
      <c r="VE29" s="249"/>
      <c r="VF29" s="249"/>
      <c r="VG29" s="249"/>
      <c r="VH29" s="249"/>
      <c r="VI29" s="249"/>
      <c r="VJ29" s="249"/>
      <c r="VK29" s="249"/>
      <c r="VL29" s="249"/>
      <c r="VM29" s="249"/>
      <c r="VN29" s="249"/>
      <c r="VO29" s="249"/>
      <c r="VP29" s="249"/>
      <c r="VQ29" s="249"/>
      <c r="VR29" s="249"/>
      <c r="VS29" s="249"/>
      <c r="VT29" s="249"/>
      <c r="VU29" s="249"/>
      <c r="VV29" s="249"/>
      <c r="VW29" s="249"/>
      <c r="VX29" s="249"/>
      <c r="VY29" s="249"/>
      <c r="VZ29" s="249"/>
      <c r="WA29" s="249"/>
      <c r="WB29" s="249"/>
      <c r="WC29" s="249"/>
      <c r="WD29" s="249"/>
      <c r="WE29" s="249"/>
      <c r="WF29" s="249"/>
      <c r="WG29" s="249"/>
      <c r="WH29" s="249"/>
      <c r="WI29" s="249"/>
      <c r="WJ29" s="249"/>
      <c r="WK29" s="249"/>
      <c r="WL29" s="249"/>
      <c r="WM29" s="249"/>
      <c r="WN29" s="249"/>
      <c r="WO29" s="249"/>
      <c r="WP29" s="249"/>
      <c r="WQ29" s="249"/>
      <c r="WR29" s="249"/>
      <c r="WS29" s="249"/>
      <c r="WT29" s="249"/>
      <c r="WU29" s="249"/>
      <c r="WV29" s="249"/>
      <c r="WW29" s="249"/>
      <c r="WX29" s="249"/>
      <c r="WY29" s="249"/>
      <c r="WZ29" s="249"/>
      <c r="XA29" s="249"/>
      <c r="XB29" s="249"/>
      <c r="XC29" s="249"/>
      <c r="XD29" s="249"/>
      <c r="XE29" s="249"/>
      <c r="XF29" s="249"/>
      <c r="XG29" s="249"/>
      <c r="XH29" s="249"/>
      <c r="XI29" s="249"/>
      <c r="XJ29" s="249"/>
      <c r="XK29" s="249"/>
      <c r="XL29" s="249"/>
      <c r="XM29" s="249"/>
      <c r="XN29" s="249"/>
      <c r="XO29" s="249"/>
      <c r="XP29" s="249"/>
      <c r="XQ29" s="249"/>
      <c r="XR29" s="249"/>
      <c r="XS29" s="249"/>
      <c r="XT29" s="249"/>
      <c r="XU29" s="249"/>
      <c r="XV29" s="249"/>
      <c r="XW29" s="249"/>
      <c r="XX29" s="249"/>
      <c r="XY29" s="249"/>
      <c r="XZ29" s="249"/>
      <c r="YA29" s="249"/>
      <c r="YB29" s="249"/>
      <c r="YC29" s="249"/>
      <c r="YD29" s="249"/>
      <c r="YE29" s="249"/>
      <c r="YF29" s="249"/>
      <c r="YG29" s="249"/>
      <c r="YH29" s="249"/>
      <c r="YI29" s="249"/>
      <c r="YJ29" s="249"/>
      <c r="YK29" s="249"/>
      <c r="YL29" s="249"/>
      <c r="YM29" s="249"/>
      <c r="YN29" s="249"/>
      <c r="YO29" s="249"/>
      <c r="YP29" s="249"/>
      <c r="YQ29" s="249"/>
      <c r="YR29" s="249"/>
      <c r="YS29" s="249"/>
      <c r="YT29" s="249"/>
      <c r="YU29" s="249"/>
      <c r="YV29" s="249"/>
      <c r="YW29" s="249"/>
      <c r="YX29" s="249"/>
      <c r="YY29" s="249"/>
      <c r="YZ29" s="249"/>
      <c r="ZA29" s="249"/>
      <c r="ZB29" s="249"/>
      <c r="ZC29" s="249"/>
      <c r="ZD29" s="249"/>
      <c r="ZE29" s="249"/>
      <c r="ZF29" s="249"/>
      <c r="ZG29" s="249"/>
      <c r="ZH29" s="249"/>
      <c r="ZI29" s="249"/>
      <c r="ZJ29" s="249"/>
      <c r="ZK29" s="249"/>
      <c r="ZL29" s="249"/>
      <c r="ZM29" s="249"/>
      <c r="ZN29" s="249"/>
      <c r="ZO29" s="249"/>
      <c r="ZP29" s="249"/>
      <c r="ZQ29" s="249"/>
      <c r="ZR29" s="249"/>
      <c r="ZS29" s="249"/>
      <c r="ZT29" s="249"/>
      <c r="ZU29" s="249"/>
      <c r="ZV29" s="249"/>
      <c r="ZW29" s="249"/>
      <c r="ZX29" s="249"/>
      <c r="ZY29" s="249"/>
      <c r="ZZ29" s="249"/>
      <c r="AAA29" s="249"/>
      <c r="AAB29" s="249"/>
      <c r="AAC29" s="249"/>
      <c r="AAD29" s="249"/>
      <c r="AAE29" s="249"/>
      <c r="AAF29" s="249"/>
      <c r="AAG29" s="249"/>
      <c r="AAH29" s="249"/>
      <c r="AAI29" s="249"/>
      <c r="AAJ29" s="249"/>
      <c r="AAK29" s="249"/>
      <c r="AAL29" s="249"/>
      <c r="AAM29" s="249"/>
      <c r="AAN29" s="249"/>
      <c r="AAO29" s="249"/>
      <c r="AAP29" s="249"/>
      <c r="AAQ29" s="249"/>
      <c r="AAR29" s="249"/>
      <c r="AAS29" s="249"/>
      <c r="AAT29" s="249"/>
      <c r="AAU29" s="249"/>
      <c r="AAV29" s="249"/>
      <c r="AAW29" s="249"/>
      <c r="AAX29" s="249"/>
      <c r="AAY29" s="249"/>
      <c r="AAZ29" s="249"/>
      <c r="ABA29" s="249"/>
      <c r="ABB29" s="249"/>
      <c r="ABC29" s="249"/>
      <c r="ABD29" s="249"/>
      <c r="ABE29" s="249"/>
      <c r="ABF29" s="249"/>
      <c r="ABG29" s="249"/>
      <c r="ABH29" s="249"/>
      <c r="ABI29" s="249"/>
      <c r="ABJ29" s="249"/>
      <c r="ABK29" s="249"/>
      <c r="ABL29" s="249"/>
      <c r="ABM29" s="249"/>
      <c r="ABN29" s="249"/>
      <c r="ABO29" s="249"/>
      <c r="ABP29" s="249"/>
      <c r="ABQ29" s="249"/>
      <c r="ABR29" s="249"/>
      <c r="ABS29" s="249"/>
      <c r="ABT29" s="249"/>
      <c r="ABU29" s="249"/>
      <c r="ABV29" s="249"/>
      <c r="ABW29" s="249"/>
      <c r="ABX29" s="249"/>
      <c r="ABY29" s="249"/>
      <c r="ABZ29" s="249"/>
      <c r="ACA29" s="249"/>
      <c r="ACB29" s="249"/>
      <c r="ACC29" s="249"/>
      <c r="ACD29" s="249"/>
      <c r="ACE29" s="249"/>
      <c r="ACF29" s="249"/>
      <c r="ACG29" s="249"/>
      <c r="ACH29" s="249"/>
      <c r="ACI29" s="249"/>
      <c r="ACJ29" s="249"/>
      <c r="ACK29" s="249"/>
      <c r="ACL29" s="249"/>
      <c r="ACM29" s="249"/>
      <c r="ACN29" s="249"/>
      <c r="ACO29" s="249"/>
      <c r="ACP29" s="249"/>
      <c r="ACQ29" s="249"/>
      <c r="ACR29" s="249"/>
      <c r="ACS29" s="249"/>
      <c r="ACT29" s="249"/>
      <c r="ACU29" s="249"/>
      <c r="ACV29" s="249"/>
    </row>
    <row r="30" spans="1:776" s="245" customFormat="1" ht="39.75" customHeight="1" x14ac:dyDescent="0.35">
      <c r="A30" s="581" t="s">
        <v>2179</v>
      </c>
      <c r="B30" s="582"/>
      <c r="C30" s="582"/>
      <c r="D30" s="582"/>
      <c r="E30" s="582"/>
      <c r="F30" s="583"/>
      <c r="G30" s="243" t="s">
        <v>1805</v>
      </c>
      <c r="H30" s="443" t="str">
        <f t="shared" si="0"/>
        <v>OK</v>
      </c>
      <c r="I30" s="444"/>
      <c r="J30" s="244"/>
      <c r="K30" s="453" t="str">
        <f>+IF(G30="No",CONCATENATE("ya que la Convocatoria de Ayudas para el Emprendimiento de Fundación ONCE tienen la finalidad de fomentar la inserción laboral de"," emprendedores con discapacidad en situación de desempleo, o en su defecto, mejora de empleo en los términos establecidos en dicha convocatoria."),"   ")</f>
        <v xml:space="preserve">   </v>
      </c>
      <c r="L30" s="454"/>
      <c r="M30" s="454"/>
      <c r="N30" s="454"/>
      <c r="O30" s="45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c r="IK30" s="244"/>
      <c r="IL30" s="244"/>
      <c r="IM30" s="244"/>
      <c r="IN30" s="244"/>
      <c r="IO30" s="244"/>
      <c r="IP30" s="244"/>
      <c r="IQ30" s="244"/>
      <c r="IR30" s="244"/>
      <c r="IS30" s="244"/>
      <c r="IT30" s="244"/>
      <c r="IU30" s="244"/>
      <c r="IV30" s="244"/>
      <c r="IW30" s="244"/>
      <c r="IX30" s="244"/>
      <c r="IY30" s="244"/>
      <c r="IZ30" s="244"/>
      <c r="JA30" s="244"/>
      <c r="JB30" s="244"/>
      <c r="JC30" s="244"/>
      <c r="JD30" s="244"/>
      <c r="JE30" s="244"/>
      <c r="JF30" s="244"/>
      <c r="JG30" s="244"/>
      <c r="JH30" s="244"/>
      <c r="JI30" s="244"/>
      <c r="JJ30" s="244"/>
      <c r="JK30" s="244"/>
      <c r="JL30" s="244"/>
      <c r="JM30" s="244"/>
      <c r="JN30" s="244"/>
      <c r="JO30" s="244"/>
      <c r="JP30" s="244"/>
      <c r="JQ30" s="244"/>
      <c r="JR30" s="244"/>
      <c r="JS30" s="244"/>
      <c r="JT30" s="244"/>
      <c r="JU30" s="244"/>
      <c r="JV30" s="244"/>
      <c r="JW30" s="244"/>
      <c r="JX30" s="244"/>
      <c r="JY30" s="244"/>
      <c r="JZ30" s="244"/>
      <c r="KA30" s="244"/>
      <c r="KB30" s="244"/>
      <c r="KC30" s="244"/>
      <c r="KD30" s="244"/>
      <c r="KE30" s="244"/>
      <c r="KF30" s="244"/>
      <c r="KG30" s="244"/>
      <c r="KH30" s="244"/>
      <c r="KI30" s="244"/>
      <c r="KJ30" s="244"/>
      <c r="KK30" s="244"/>
      <c r="KL30" s="244"/>
      <c r="KM30" s="244"/>
      <c r="KN30" s="244"/>
      <c r="KO30" s="244"/>
      <c r="KP30" s="244"/>
      <c r="KQ30" s="244"/>
      <c r="KR30" s="244"/>
      <c r="KS30" s="244"/>
      <c r="KT30" s="244"/>
      <c r="KU30" s="244"/>
      <c r="KV30" s="244"/>
      <c r="KW30" s="244"/>
      <c r="KX30" s="244"/>
      <c r="KY30" s="244"/>
      <c r="KZ30" s="244"/>
      <c r="LA30" s="244"/>
      <c r="LB30" s="244"/>
      <c r="LC30" s="244"/>
      <c r="LD30" s="244"/>
      <c r="LE30" s="244"/>
      <c r="LF30" s="244"/>
      <c r="LG30" s="244"/>
      <c r="LH30" s="244"/>
      <c r="LI30" s="244"/>
      <c r="LJ30" s="244"/>
      <c r="LK30" s="244"/>
      <c r="LL30" s="244"/>
      <c r="LM30" s="244"/>
      <c r="LN30" s="244"/>
      <c r="LO30" s="244"/>
      <c r="LP30" s="244"/>
      <c r="LQ30" s="244"/>
      <c r="LR30" s="244"/>
      <c r="LS30" s="244"/>
      <c r="LT30" s="244"/>
      <c r="LU30" s="244"/>
      <c r="LV30" s="244"/>
      <c r="LW30" s="244"/>
      <c r="LX30" s="244"/>
      <c r="LY30" s="244"/>
      <c r="LZ30" s="244"/>
      <c r="MA30" s="244"/>
      <c r="MB30" s="244"/>
      <c r="MC30" s="244"/>
      <c r="MD30" s="244"/>
      <c r="ME30" s="244"/>
      <c r="MF30" s="244"/>
      <c r="MG30" s="244"/>
      <c r="MH30" s="244"/>
      <c r="MI30" s="244"/>
      <c r="MJ30" s="244"/>
      <c r="MK30" s="244"/>
      <c r="ML30" s="244"/>
      <c r="MM30" s="244"/>
      <c r="MN30" s="244"/>
      <c r="MO30" s="244"/>
      <c r="MP30" s="244"/>
      <c r="MQ30" s="244"/>
      <c r="MR30" s="244"/>
      <c r="MS30" s="244"/>
      <c r="MT30" s="244"/>
      <c r="MU30" s="244"/>
      <c r="MV30" s="244"/>
      <c r="MW30" s="244"/>
      <c r="MX30" s="244"/>
      <c r="MY30" s="244"/>
      <c r="MZ30" s="244"/>
      <c r="NA30" s="244"/>
      <c r="NB30" s="244"/>
      <c r="NC30" s="244"/>
      <c r="ND30" s="244"/>
      <c r="NE30" s="244"/>
      <c r="NF30" s="244"/>
      <c r="NG30" s="244"/>
      <c r="NH30" s="244"/>
      <c r="NI30" s="244"/>
      <c r="NJ30" s="244"/>
      <c r="NK30" s="244"/>
      <c r="NL30" s="244"/>
      <c r="NM30" s="244"/>
      <c r="NN30" s="244"/>
      <c r="NO30" s="244"/>
      <c r="NP30" s="244"/>
      <c r="NQ30" s="244"/>
      <c r="NR30" s="244"/>
      <c r="NS30" s="244"/>
      <c r="NT30" s="244"/>
      <c r="NU30" s="244"/>
      <c r="NV30" s="244"/>
      <c r="NW30" s="244"/>
      <c r="NX30" s="244"/>
      <c r="NY30" s="244"/>
      <c r="NZ30" s="244"/>
      <c r="OA30" s="244"/>
      <c r="OB30" s="244"/>
      <c r="OC30" s="244"/>
      <c r="OD30" s="244"/>
      <c r="OE30" s="244"/>
      <c r="OF30" s="244"/>
      <c r="OG30" s="244"/>
      <c r="OH30" s="244"/>
      <c r="OI30" s="244"/>
      <c r="OJ30" s="244"/>
      <c r="OK30" s="244"/>
      <c r="OL30" s="244"/>
      <c r="OM30" s="244"/>
      <c r="ON30" s="244"/>
      <c r="OO30" s="244"/>
      <c r="OP30" s="244"/>
      <c r="OQ30" s="244"/>
      <c r="OR30" s="244"/>
      <c r="OS30" s="244"/>
      <c r="OT30" s="244"/>
      <c r="OU30" s="244"/>
      <c r="OV30" s="244"/>
      <c r="OW30" s="244"/>
      <c r="OX30" s="244"/>
      <c r="OY30" s="244"/>
      <c r="OZ30" s="244"/>
      <c r="PA30" s="244"/>
      <c r="PB30" s="244"/>
      <c r="PC30" s="244"/>
      <c r="PD30" s="244"/>
      <c r="PE30" s="244"/>
      <c r="PF30" s="244"/>
      <c r="PG30" s="244"/>
      <c r="PH30" s="244"/>
      <c r="PI30" s="244"/>
      <c r="PJ30" s="244"/>
      <c r="PK30" s="244"/>
      <c r="PL30" s="244"/>
      <c r="PM30" s="244"/>
      <c r="PN30" s="244"/>
      <c r="PO30" s="244"/>
      <c r="PP30" s="244"/>
      <c r="PQ30" s="244"/>
      <c r="PR30" s="244"/>
      <c r="PS30" s="244"/>
      <c r="PT30" s="244"/>
      <c r="PU30" s="244"/>
      <c r="PV30" s="244"/>
      <c r="PW30" s="244"/>
      <c r="PX30" s="244"/>
      <c r="PY30" s="244"/>
      <c r="PZ30" s="244"/>
      <c r="QA30" s="244"/>
      <c r="QB30" s="244"/>
      <c r="QC30" s="244"/>
      <c r="QD30" s="244"/>
      <c r="QE30" s="244"/>
      <c r="QF30" s="244"/>
      <c r="QG30" s="244"/>
      <c r="QH30" s="244"/>
      <c r="QI30" s="244"/>
      <c r="QJ30" s="244"/>
      <c r="QK30" s="244"/>
      <c r="QL30" s="244"/>
      <c r="QM30" s="244"/>
      <c r="QN30" s="244"/>
      <c r="QO30" s="244"/>
      <c r="QP30" s="244"/>
      <c r="QQ30" s="244"/>
      <c r="QR30" s="244"/>
      <c r="QS30" s="244"/>
      <c r="QT30" s="244"/>
      <c r="QU30" s="244"/>
      <c r="QV30" s="244"/>
      <c r="QW30" s="244"/>
      <c r="QX30" s="244"/>
      <c r="QY30" s="244"/>
      <c r="QZ30" s="244"/>
      <c r="RA30" s="244"/>
      <c r="RB30" s="244"/>
      <c r="RC30" s="244"/>
      <c r="RD30" s="244"/>
      <c r="RE30" s="244"/>
      <c r="RF30" s="244"/>
      <c r="RG30" s="244"/>
      <c r="RH30" s="244"/>
      <c r="RI30" s="244"/>
      <c r="RJ30" s="244"/>
      <c r="RK30" s="244"/>
      <c r="RL30" s="244"/>
      <c r="RM30" s="244"/>
      <c r="RN30" s="244"/>
      <c r="RO30" s="244"/>
      <c r="RP30" s="244"/>
      <c r="RQ30" s="244"/>
      <c r="RR30" s="244"/>
      <c r="RS30" s="244"/>
      <c r="RT30" s="244"/>
      <c r="RU30" s="244"/>
      <c r="RV30" s="244"/>
      <c r="RW30" s="244"/>
      <c r="RX30" s="244"/>
      <c r="RY30" s="244"/>
      <c r="RZ30" s="244"/>
      <c r="SA30" s="244"/>
      <c r="SB30" s="244"/>
      <c r="SC30" s="244"/>
      <c r="SD30" s="244"/>
      <c r="SE30" s="244"/>
      <c r="SF30" s="244"/>
      <c r="SG30" s="244"/>
      <c r="SH30" s="244"/>
      <c r="SI30" s="244"/>
      <c r="SJ30" s="244"/>
      <c r="SK30" s="244"/>
      <c r="SL30" s="244"/>
      <c r="SM30" s="244"/>
      <c r="SN30" s="244"/>
      <c r="SO30" s="244"/>
      <c r="SP30" s="244"/>
      <c r="SQ30" s="244"/>
      <c r="SR30" s="244"/>
      <c r="SS30" s="244"/>
      <c r="ST30" s="244"/>
      <c r="SU30" s="244"/>
      <c r="SV30" s="244"/>
      <c r="SW30" s="244"/>
      <c r="SX30" s="244"/>
      <c r="SY30" s="244"/>
      <c r="SZ30" s="244"/>
      <c r="TA30" s="244"/>
      <c r="TB30" s="244"/>
      <c r="TC30" s="244"/>
      <c r="TD30" s="244"/>
      <c r="TE30" s="244"/>
      <c r="TF30" s="244"/>
      <c r="TG30" s="244"/>
      <c r="TH30" s="244"/>
      <c r="TI30" s="244"/>
      <c r="TJ30" s="244"/>
      <c r="TK30" s="244"/>
      <c r="TL30" s="244"/>
      <c r="TM30" s="244"/>
      <c r="TN30" s="244"/>
      <c r="TO30" s="244"/>
      <c r="TP30" s="244"/>
      <c r="TQ30" s="244"/>
      <c r="TR30" s="244"/>
      <c r="TS30" s="244"/>
      <c r="TT30" s="244"/>
      <c r="TU30" s="244"/>
      <c r="TV30" s="244"/>
      <c r="TW30" s="244"/>
      <c r="TX30" s="244"/>
      <c r="TY30" s="244"/>
      <c r="TZ30" s="244"/>
      <c r="UA30" s="244"/>
      <c r="UB30" s="244"/>
      <c r="UC30" s="244"/>
      <c r="UD30" s="244"/>
      <c r="UE30" s="244"/>
      <c r="UF30" s="244"/>
      <c r="UG30" s="244"/>
      <c r="UH30" s="244"/>
      <c r="UI30" s="244"/>
      <c r="UJ30" s="244"/>
      <c r="UK30" s="244"/>
      <c r="UL30" s="244"/>
      <c r="UM30" s="244"/>
      <c r="UN30" s="244"/>
      <c r="UO30" s="244"/>
      <c r="UP30" s="244"/>
      <c r="UQ30" s="244"/>
      <c r="UR30" s="244"/>
      <c r="US30" s="244"/>
      <c r="UT30" s="244"/>
      <c r="UU30" s="244"/>
      <c r="UV30" s="244"/>
      <c r="UW30" s="244"/>
      <c r="UX30" s="244"/>
      <c r="UY30" s="244"/>
      <c r="UZ30" s="244"/>
      <c r="VA30" s="244"/>
      <c r="VB30" s="244"/>
      <c r="VC30" s="244"/>
      <c r="VD30" s="244"/>
      <c r="VE30" s="244"/>
      <c r="VF30" s="244"/>
      <c r="VG30" s="244"/>
      <c r="VH30" s="244"/>
      <c r="VI30" s="244"/>
      <c r="VJ30" s="244"/>
      <c r="VK30" s="244"/>
      <c r="VL30" s="244"/>
      <c r="VM30" s="244"/>
      <c r="VN30" s="244"/>
      <c r="VO30" s="244"/>
      <c r="VP30" s="244"/>
      <c r="VQ30" s="244"/>
      <c r="VR30" s="244"/>
      <c r="VS30" s="244"/>
      <c r="VT30" s="244"/>
      <c r="VU30" s="244"/>
      <c r="VV30" s="244"/>
      <c r="VW30" s="244"/>
      <c r="VX30" s="244"/>
      <c r="VY30" s="244"/>
      <c r="VZ30" s="244"/>
      <c r="WA30" s="244"/>
      <c r="WB30" s="244"/>
      <c r="WC30" s="244"/>
      <c r="WD30" s="244"/>
      <c r="WE30" s="244"/>
      <c r="WF30" s="244"/>
      <c r="WG30" s="244"/>
      <c r="WH30" s="244"/>
      <c r="WI30" s="244"/>
      <c r="WJ30" s="244"/>
      <c r="WK30" s="244"/>
      <c r="WL30" s="244"/>
      <c r="WM30" s="244"/>
      <c r="WN30" s="244"/>
      <c r="WO30" s="244"/>
      <c r="WP30" s="244"/>
      <c r="WQ30" s="244"/>
      <c r="WR30" s="244"/>
      <c r="WS30" s="244"/>
      <c r="WT30" s="244"/>
      <c r="WU30" s="244"/>
      <c r="WV30" s="244"/>
      <c r="WW30" s="244"/>
      <c r="WX30" s="244"/>
      <c r="WY30" s="244"/>
      <c r="WZ30" s="244"/>
      <c r="XA30" s="244"/>
      <c r="XB30" s="244"/>
      <c r="XC30" s="244"/>
      <c r="XD30" s="244"/>
      <c r="XE30" s="244"/>
      <c r="XF30" s="244"/>
      <c r="XG30" s="244"/>
      <c r="XH30" s="244"/>
      <c r="XI30" s="244"/>
      <c r="XJ30" s="244"/>
      <c r="XK30" s="244"/>
      <c r="XL30" s="244"/>
      <c r="XM30" s="244"/>
      <c r="XN30" s="244"/>
      <c r="XO30" s="244"/>
      <c r="XP30" s="244"/>
      <c r="XQ30" s="244"/>
      <c r="XR30" s="244"/>
      <c r="XS30" s="244"/>
      <c r="XT30" s="244"/>
      <c r="XU30" s="244"/>
      <c r="XV30" s="244"/>
      <c r="XW30" s="244"/>
      <c r="XX30" s="244"/>
      <c r="XY30" s="244"/>
      <c r="XZ30" s="244"/>
      <c r="YA30" s="244"/>
      <c r="YB30" s="244"/>
      <c r="YC30" s="244"/>
      <c r="YD30" s="244"/>
      <c r="YE30" s="244"/>
      <c r="YF30" s="244"/>
      <c r="YG30" s="244"/>
      <c r="YH30" s="244"/>
      <c r="YI30" s="244"/>
      <c r="YJ30" s="244"/>
      <c r="YK30" s="244"/>
      <c r="YL30" s="244"/>
      <c r="YM30" s="244"/>
      <c r="YN30" s="244"/>
      <c r="YO30" s="244"/>
      <c r="YP30" s="244"/>
      <c r="YQ30" s="244"/>
      <c r="YR30" s="244"/>
      <c r="YS30" s="244"/>
      <c r="YT30" s="244"/>
      <c r="YU30" s="244"/>
      <c r="YV30" s="244"/>
      <c r="YW30" s="244"/>
      <c r="YX30" s="244"/>
      <c r="YY30" s="244"/>
      <c r="YZ30" s="244"/>
      <c r="ZA30" s="244"/>
      <c r="ZB30" s="244"/>
      <c r="ZC30" s="244"/>
      <c r="ZD30" s="244"/>
      <c r="ZE30" s="244"/>
      <c r="ZF30" s="244"/>
      <c r="ZG30" s="244"/>
      <c r="ZH30" s="244"/>
      <c r="ZI30" s="244"/>
      <c r="ZJ30" s="244"/>
      <c r="ZK30" s="244"/>
      <c r="ZL30" s="244"/>
      <c r="ZM30" s="244"/>
      <c r="ZN30" s="244"/>
      <c r="ZO30" s="244"/>
      <c r="ZP30" s="244"/>
      <c r="ZQ30" s="244"/>
      <c r="ZR30" s="244"/>
      <c r="ZS30" s="244"/>
      <c r="ZT30" s="244"/>
      <c r="ZU30" s="244"/>
      <c r="ZV30" s="244"/>
      <c r="ZW30" s="244"/>
      <c r="ZX30" s="244"/>
      <c r="ZY30" s="244"/>
      <c r="ZZ30" s="244"/>
      <c r="AAA30" s="244"/>
      <c r="AAB30" s="244"/>
      <c r="AAC30" s="244"/>
      <c r="AAD30" s="244"/>
      <c r="AAE30" s="244"/>
      <c r="AAF30" s="244"/>
      <c r="AAG30" s="244"/>
      <c r="AAH30" s="244"/>
      <c r="AAI30" s="244"/>
      <c r="AAJ30" s="244"/>
      <c r="AAK30" s="244"/>
      <c r="AAL30" s="244"/>
      <c r="AAM30" s="244"/>
      <c r="AAN30" s="244"/>
      <c r="AAO30" s="244"/>
      <c r="AAP30" s="244"/>
      <c r="AAQ30" s="244"/>
      <c r="AAR30" s="244"/>
      <c r="AAS30" s="244"/>
      <c r="AAT30" s="244"/>
      <c r="AAU30" s="244"/>
      <c r="AAV30" s="244"/>
      <c r="AAW30" s="244"/>
      <c r="AAX30" s="244"/>
      <c r="AAY30" s="244"/>
      <c r="AAZ30" s="244"/>
      <c r="ABA30" s="244"/>
      <c r="ABB30" s="244"/>
      <c r="ABC30" s="244"/>
      <c r="ABD30" s="244"/>
      <c r="ABE30" s="244"/>
      <c r="ABF30" s="244"/>
      <c r="ABG30" s="244"/>
      <c r="ABH30" s="244"/>
      <c r="ABI30" s="244"/>
      <c r="ABJ30" s="244"/>
      <c r="ABK30" s="244"/>
      <c r="ABL30" s="244"/>
      <c r="ABM30" s="244"/>
      <c r="ABN30" s="244"/>
      <c r="ABO30" s="244"/>
      <c r="ABP30" s="244"/>
      <c r="ABQ30" s="244"/>
      <c r="ABR30" s="244"/>
      <c r="ABS30" s="244"/>
      <c r="ABT30" s="244"/>
      <c r="ABU30" s="244"/>
      <c r="ABV30" s="244"/>
      <c r="ABW30" s="244"/>
      <c r="ABX30" s="244"/>
      <c r="ABY30" s="244"/>
      <c r="ABZ30" s="244"/>
      <c r="ACA30" s="244"/>
      <c r="ACB30" s="244"/>
      <c r="ACC30" s="244"/>
      <c r="ACD30" s="244"/>
      <c r="ACE30" s="244"/>
      <c r="ACF30" s="244"/>
      <c r="ACG30" s="244"/>
      <c r="ACH30" s="244"/>
      <c r="ACI30" s="244"/>
      <c r="ACJ30" s="244"/>
      <c r="ACK30" s="244"/>
      <c r="ACL30" s="244"/>
      <c r="ACM30" s="244"/>
      <c r="ACN30" s="244"/>
      <c r="ACO30" s="244"/>
      <c r="ACP30" s="244"/>
      <c r="ACQ30" s="244"/>
      <c r="ACR30" s="244"/>
      <c r="ACS30" s="244"/>
      <c r="ACT30" s="244"/>
      <c r="ACU30" s="244"/>
      <c r="ACV30" s="244"/>
    </row>
    <row r="31" spans="1:776" s="259" customFormat="1" ht="14.15" hidden="1" customHeight="1" x14ac:dyDescent="0.35">
      <c r="A31" s="441" t="s">
        <v>2081</v>
      </c>
      <c r="B31" s="442"/>
      <c r="C31" s="449" t="str">
        <f>+'Formulario solicitud'!D51</f>
        <v>__</v>
      </c>
      <c r="D31" s="450"/>
      <c r="E31" s="450"/>
      <c r="F31" s="451"/>
      <c r="G31" s="451"/>
      <c r="H31" s="451"/>
      <c r="I31" s="452"/>
      <c r="J31" s="254"/>
      <c r="K31" s="396" t="str">
        <f t="shared" si="1"/>
        <v xml:space="preserve">   </v>
      </c>
      <c r="L31" s="397"/>
      <c r="M31" s="397"/>
      <c r="N31" s="397"/>
      <c r="O31" s="397"/>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4"/>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4"/>
      <c r="GF31" s="254"/>
      <c r="GG31" s="254"/>
      <c r="GH31" s="254"/>
      <c r="GI31" s="254"/>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4"/>
      <c r="HH31" s="254"/>
      <c r="HI31" s="254"/>
      <c r="HJ31" s="254"/>
      <c r="HK31" s="254"/>
      <c r="HL31" s="254"/>
      <c r="HM31" s="254"/>
      <c r="HN31" s="254"/>
      <c r="HO31" s="254"/>
      <c r="HP31" s="254"/>
      <c r="HQ31" s="254"/>
      <c r="HR31" s="254"/>
      <c r="HS31" s="254"/>
      <c r="HT31" s="254"/>
      <c r="HU31" s="254"/>
      <c r="HV31" s="254"/>
      <c r="HW31" s="254"/>
      <c r="HX31" s="254"/>
      <c r="HY31" s="254"/>
      <c r="HZ31" s="254"/>
      <c r="IA31" s="254"/>
      <c r="IB31" s="254"/>
      <c r="IC31" s="254"/>
      <c r="ID31" s="254"/>
      <c r="IE31" s="254"/>
      <c r="IF31" s="254"/>
      <c r="IG31" s="254"/>
      <c r="IH31" s="254"/>
      <c r="II31" s="254"/>
      <c r="IJ31" s="254"/>
      <c r="IK31" s="254"/>
      <c r="IL31" s="254"/>
      <c r="IM31" s="254"/>
      <c r="IN31" s="254"/>
      <c r="IO31" s="254"/>
      <c r="IP31" s="254"/>
      <c r="IQ31" s="254"/>
      <c r="IR31" s="254"/>
      <c r="IS31" s="254"/>
      <c r="IT31" s="254"/>
      <c r="IU31" s="254"/>
      <c r="IV31" s="254"/>
      <c r="IW31" s="254"/>
      <c r="IX31" s="254"/>
      <c r="IY31" s="254"/>
      <c r="IZ31" s="254"/>
      <c r="JA31" s="254"/>
      <c r="JB31" s="254"/>
      <c r="JC31" s="254"/>
      <c r="JD31" s="254"/>
      <c r="JE31" s="254"/>
      <c r="JF31" s="254"/>
      <c r="JG31" s="254"/>
      <c r="JH31" s="254"/>
      <c r="JI31" s="254"/>
      <c r="JJ31" s="254"/>
      <c r="JK31" s="254"/>
      <c r="JL31" s="254"/>
      <c r="JM31" s="254"/>
      <c r="JN31" s="254"/>
      <c r="JO31" s="254"/>
      <c r="JP31" s="254"/>
      <c r="JQ31" s="254"/>
      <c r="JR31" s="254"/>
      <c r="JS31" s="254"/>
      <c r="JT31" s="254"/>
      <c r="JU31" s="254"/>
      <c r="JV31" s="254"/>
      <c r="JW31" s="254"/>
      <c r="JX31" s="254"/>
      <c r="JY31" s="254"/>
      <c r="JZ31" s="254"/>
      <c r="KA31" s="254"/>
      <c r="KB31" s="254"/>
      <c r="KC31" s="254"/>
      <c r="KD31" s="254"/>
      <c r="KE31" s="254"/>
      <c r="KF31" s="254"/>
      <c r="KG31" s="254"/>
      <c r="KH31" s="254"/>
      <c r="KI31" s="254"/>
      <c r="KJ31" s="254"/>
      <c r="KK31" s="254"/>
      <c r="KL31" s="254"/>
      <c r="KM31" s="254"/>
      <c r="KN31" s="254"/>
      <c r="KO31" s="254"/>
      <c r="KP31" s="254"/>
      <c r="KQ31" s="254"/>
      <c r="KR31" s="254"/>
      <c r="KS31" s="254"/>
      <c r="KT31" s="254"/>
      <c r="KU31" s="254"/>
      <c r="KV31" s="254"/>
      <c r="KW31" s="254"/>
      <c r="KX31" s="254"/>
      <c r="KY31" s="254"/>
      <c r="KZ31" s="254"/>
      <c r="LA31" s="254"/>
      <c r="LB31" s="254"/>
      <c r="LC31" s="254"/>
      <c r="LD31" s="254"/>
      <c r="LE31" s="254"/>
      <c r="LF31" s="254"/>
      <c r="LG31" s="254"/>
      <c r="LH31" s="254"/>
      <c r="LI31" s="254"/>
      <c r="LJ31" s="254"/>
      <c r="LK31" s="254"/>
      <c r="LL31" s="254"/>
      <c r="LM31" s="254"/>
      <c r="LN31" s="254"/>
      <c r="LO31" s="254"/>
      <c r="LP31" s="254"/>
      <c r="LQ31" s="254"/>
      <c r="LR31" s="254"/>
      <c r="LS31" s="254"/>
      <c r="LT31" s="254"/>
      <c r="LU31" s="254"/>
      <c r="LV31" s="254"/>
      <c r="LW31" s="254"/>
      <c r="LX31" s="254"/>
      <c r="LY31" s="254"/>
      <c r="LZ31" s="254"/>
      <c r="MA31" s="254"/>
      <c r="MB31" s="254"/>
      <c r="MC31" s="254"/>
      <c r="MD31" s="254"/>
      <c r="ME31" s="254"/>
      <c r="MF31" s="254"/>
      <c r="MG31" s="254"/>
      <c r="MH31" s="254"/>
      <c r="MI31" s="254"/>
      <c r="MJ31" s="254"/>
      <c r="MK31" s="254"/>
      <c r="ML31" s="254"/>
      <c r="MM31" s="254"/>
      <c r="MN31" s="254"/>
      <c r="MO31" s="254"/>
      <c r="MP31" s="254"/>
      <c r="MQ31" s="254"/>
      <c r="MR31" s="254"/>
      <c r="MS31" s="254"/>
      <c r="MT31" s="254"/>
      <c r="MU31" s="254"/>
      <c r="MV31" s="254"/>
      <c r="MW31" s="254"/>
      <c r="MX31" s="254"/>
      <c r="MY31" s="254"/>
      <c r="MZ31" s="254"/>
      <c r="NA31" s="254"/>
      <c r="NB31" s="254"/>
      <c r="NC31" s="254"/>
      <c r="ND31" s="254"/>
      <c r="NE31" s="254"/>
      <c r="NF31" s="254"/>
      <c r="NG31" s="254"/>
      <c r="NH31" s="254"/>
      <c r="NI31" s="254"/>
      <c r="NJ31" s="254"/>
      <c r="NK31" s="254"/>
      <c r="NL31" s="254"/>
      <c r="NM31" s="254"/>
      <c r="NN31" s="254"/>
      <c r="NO31" s="254"/>
      <c r="NP31" s="254"/>
      <c r="NQ31" s="254"/>
      <c r="NR31" s="254"/>
      <c r="NS31" s="254"/>
      <c r="NT31" s="254"/>
      <c r="NU31" s="254"/>
      <c r="NV31" s="254"/>
      <c r="NW31" s="254"/>
      <c r="NX31" s="254"/>
      <c r="NY31" s="254"/>
      <c r="NZ31" s="254"/>
      <c r="OA31" s="254"/>
      <c r="OB31" s="254"/>
      <c r="OC31" s="254"/>
      <c r="OD31" s="254"/>
      <c r="OE31" s="254"/>
      <c r="OF31" s="254"/>
      <c r="OG31" s="254"/>
      <c r="OH31" s="254"/>
      <c r="OI31" s="254"/>
      <c r="OJ31" s="254"/>
      <c r="OK31" s="254"/>
      <c r="OL31" s="254"/>
      <c r="OM31" s="254"/>
      <c r="ON31" s="254"/>
      <c r="OO31" s="254"/>
      <c r="OP31" s="254"/>
      <c r="OQ31" s="254"/>
      <c r="OR31" s="254"/>
      <c r="OS31" s="254"/>
      <c r="OT31" s="254"/>
      <c r="OU31" s="254"/>
      <c r="OV31" s="254"/>
      <c r="OW31" s="254"/>
      <c r="OX31" s="254"/>
      <c r="OY31" s="254"/>
      <c r="OZ31" s="254"/>
      <c r="PA31" s="254"/>
      <c r="PB31" s="254"/>
      <c r="PC31" s="254"/>
      <c r="PD31" s="254"/>
      <c r="PE31" s="254"/>
      <c r="PF31" s="254"/>
      <c r="PG31" s="254"/>
      <c r="PH31" s="254"/>
      <c r="PI31" s="254"/>
      <c r="PJ31" s="254"/>
      <c r="PK31" s="254"/>
      <c r="PL31" s="254"/>
      <c r="PM31" s="254"/>
      <c r="PN31" s="254"/>
      <c r="PO31" s="254"/>
      <c r="PP31" s="254"/>
      <c r="PQ31" s="254"/>
      <c r="PR31" s="254"/>
      <c r="PS31" s="254"/>
      <c r="PT31" s="254"/>
      <c r="PU31" s="254"/>
      <c r="PV31" s="254"/>
      <c r="PW31" s="254"/>
      <c r="PX31" s="254"/>
      <c r="PY31" s="254"/>
      <c r="PZ31" s="254"/>
      <c r="QA31" s="254"/>
      <c r="QB31" s="254"/>
      <c r="QC31" s="254"/>
      <c r="QD31" s="254"/>
      <c r="QE31" s="254"/>
      <c r="QF31" s="254"/>
      <c r="QG31" s="254"/>
      <c r="QH31" s="254"/>
      <c r="QI31" s="254"/>
      <c r="QJ31" s="254"/>
      <c r="QK31" s="254"/>
      <c r="QL31" s="254"/>
      <c r="QM31" s="254"/>
      <c r="QN31" s="254"/>
      <c r="QO31" s="254"/>
      <c r="QP31" s="254"/>
      <c r="QQ31" s="254"/>
      <c r="QR31" s="254"/>
      <c r="QS31" s="254"/>
      <c r="QT31" s="254"/>
      <c r="QU31" s="254"/>
      <c r="QV31" s="254"/>
      <c r="QW31" s="254"/>
      <c r="QX31" s="254"/>
      <c r="QY31" s="254"/>
      <c r="QZ31" s="254"/>
      <c r="RA31" s="254"/>
      <c r="RB31" s="254"/>
      <c r="RC31" s="254"/>
      <c r="RD31" s="254"/>
      <c r="RE31" s="254"/>
      <c r="RF31" s="254"/>
      <c r="RG31" s="254"/>
      <c r="RH31" s="254"/>
      <c r="RI31" s="254"/>
      <c r="RJ31" s="254"/>
      <c r="RK31" s="254"/>
      <c r="RL31" s="254"/>
      <c r="RM31" s="254"/>
      <c r="RN31" s="254"/>
      <c r="RO31" s="254"/>
      <c r="RP31" s="254"/>
      <c r="RQ31" s="254"/>
      <c r="RR31" s="254"/>
      <c r="RS31" s="254"/>
      <c r="RT31" s="254"/>
      <c r="RU31" s="254"/>
      <c r="RV31" s="254"/>
      <c r="RW31" s="254"/>
      <c r="RX31" s="254"/>
      <c r="RY31" s="254"/>
      <c r="RZ31" s="254"/>
      <c r="SA31" s="254"/>
      <c r="SB31" s="254"/>
      <c r="SC31" s="254"/>
      <c r="SD31" s="254"/>
      <c r="SE31" s="254"/>
      <c r="SF31" s="254"/>
      <c r="SG31" s="254"/>
      <c r="SH31" s="254"/>
      <c r="SI31" s="254"/>
      <c r="SJ31" s="254"/>
      <c r="SK31" s="254"/>
      <c r="SL31" s="254"/>
      <c r="SM31" s="254"/>
      <c r="SN31" s="254"/>
      <c r="SO31" s="254"/>
      <c r="SP31" s="254"/>
      <c r="SQ31" s="254"/>
      <c r="SR31" s="254"/>
      <c r="SS31" s="254"/>
      <c r="ST31" s="254"/>
      <c r="SU31" s="254"/>
      <c r="SV31" s="254"/>
      <c r="SW31" s="254"/>
      <c r="SX31" s="254"/>
      <c r="SY31" s="254"/>
      <c r="SZ31" s="254"/>
      <c r="TA31" s="254"/>
      <c r="TB31" s="254"/>
      <c r="TC31" s="254"/>
      <c r="TD31" s="254"/>
      <c r="TE31" s="254"/>
      <c r="TF31" s="254"/>
      <c r="TG31" s="254"/>
      <c r="TH31" s="254"/>
      <c r="TI31" s="254"/>
      <c r="TJ31" s="254"/>
      <c r="TK31" s="254"/>
      <c r="TL31" s="254"/>
      <c r="TM31" s="254"/>
      <c r="TN31" s="254"/>
      <c r="TO31" s="254"/>
      <c r="TP31" s="254"/>
      <c r="TQ31" s="254"/>
      <c r="TR31" s="254"/>
      <c r="TS31" s="254"/>
      <c r="TT31" s="254"/>
      <c r="TU31" s="254"/>
      <c r="TV31" s="254"/>
      <c r="TW31" s="254"/>
      <c r="TX31" s="254"/>
      <c r="TY31" s="254"/>
      <c r="TZ31" s="254"/>
      <c r="UA31" s="254"/>
      <c r="UB31" s="254"/>
      <c r="UC31" s="254"/>
      <c r="UD31" s="254"/>
      <c r="UE31" s="254"/>
      <c r="UF31" s="254"/>
      <c r="UG31" s="254"/>
      <c r="UH31" s="254"/>
      <c r="UI31" s="254"/>
      <c r="UJ31" s="254"/>
      <c r="UK31" s="254"/>
      <c r="UL31" s="254"/>
      <c r="UM31" s="254"/>
      <c r="UN31" s="254"/>
      <c r="UO31" s="254"/>
      <c r="UP31" s="254"/>
      <c r="UQ31" s="254"/>
      <c r="UR31" s="254"/>
      <c r="US31" s="254"/>
      <c r="UT31" s="254"/>
      <c r="UU31" s="254"/>
      <c r="UV31" s="254"/>
      <c r="UW31" s="254"/>
      <c r="UX31" s="254"/>
      <c r="UY31" s="254"/>
      <c r="UZ31" s="254"/>
      <c r="VA31" s="254"/>
      <c r="VB31" s="254"/>
      <c r="VC31" s="254"/>
      <c r="VD31" s="254"/>
      <c r="VE31" s="254"/>
      <c r="VF31" s="254"/>
      <c r="VG31" s="254"/>
      <c r="VH31" s="254"/>
      <c r="VI31" s="254"/>
      <c r="VJ31" s="254"/>
      <c r="VK31" s="254"/>
      <c r="VL31" s="254"/>
      <c r="VM31" s="254"/>
      <c r="VN31" s="254"/>
      <c r="VO31" s="254"/>
      <c r="VP31" s="254"/>
      <c r="VQ31" s="254"/>
      <c r="VR31" s="254"/>
      <c r="VS31" s="254"/>
      <c r="VT31" s="254"/>
      <c r="VU31" s="254"/>
      <c r="VV31" s="254"/>
      <c r="VW31" s="254"/>
      <c r="VX31" s="254"/>
      <c r="VY31" s="254"/>
      <c r="VZ31" s="254"/>
      <c r="WA31" s="254"/>
      <c r="WB31" s="254"/>
      <c r="WC31" s="254"/>
      <c r="WD31" s="254"/>
      <c r="WE31" s="254"/>
      <c r="WF31" s="254"/>
      <c r="WG31" s="254"/>
      <c r="WH31" s="254"/>
      <c r="WI31" s="254"/>
      <c r="WJ31" s="254"/>
      <c r="WK31" s="254"/>
      <c r="WL31" s="254"/>
      <c r="WM31" s="254"/>
      <c r="WN31" s="254"/>
      <c r="WO31" s="254"/>
      <c r="WP31" s="254"/>
      <c r="WQ31" s="254"/>
      <c r="WR31" s="254"/>
      <c r="WS31" s="254"/>
      <c r="WT31" s="254"/>
      <c r="WU31" s="254"/>
      <c r="WV31" s="254"/>
      <c r="WW31" s="254"/>
      <c r="WX31" s="254"/>
      <c r="WY31" s="254"/>
      <c r="WZ31" s="254"/>
      <c r="XA31" s="254"/>
      <c r="XB31" s="254"/>
      <c r="XC31" s="254"/>
      <c r="XD31" s="254"/>
      <c r="XE31" s="254"/>
      <c r="XF31" s="254"/>
      <c r="XG31" s="254"/>
      <c r="XH31" s="254"/>
      <c r="XI31" s="254"/>
      <c r="XJ31" s="254"/>
      <c r="XK31" s="254"/>
      <c r="XL31" s="254"/>
      <c r="XM31" s="254"/>
      <c r="XN31" s="254"/>
      <c r="XO31" s="254"/>
      <c r="XP31" s="254"/>
      <c r="XQ31" s="254"/>
      <c r="XR31" s="254"/>
      <c r="XS31" s="254"/>
      <c r="XT31" s="254"/>
      <c r="XU31" s="254"/>
      <c r="XV31" s="254"/>
      <c r="XW31" s="254"/>
      <c r="XX31" s="254"/>
      <c r="XY31" s="254"/>
      <c r="XZ31" s="254"/>
      <c r="YA31" s="254"/>
      <c r="YB31" s="254"/>
      <c r="YC31" s="254"/>
      <c r="YD31" s="254"/>
      <c r="YE31" s="254"/>
      <c r="YF31" s="254"/>
      <c r="YG31" s="254"/>
      <c r="YH31" s="254"/>
      <c r="YI31" s="254"/>
      <c r="YJ31" s="254"/>
      <c r="YK31" s="254"/>
      <c r="YL31" s="254"/>
      <c r="YM31" s="254"/>
      <c r="YN31" s="254"/>
      <c r="YO31" s="254"/>
      <c r="YP31" s="254"/>
      <c r="YQ31" s="254"/>
      <c r="YR31" s="254"/>
      <c r="YS31" s="254"/>
      <c r="YT31" s="254"/>
      <c r="YU31" s="254"/>
      <c r="YV31" s="254"/>
      <c r="YW31" s="254"/>
      <c r="YX31" s="254"/>
      <c r="YY31" s="254"/>
      <c r="YZ31" s="254"/>
      <c r="ZA31" s="254"/>
      <c r="ZB31" s="254"/>
      <c r="ZC31" s="254"/>
      <c r="ZD31" s="254"/>
      <c r="ZE31" s="254"/>
      <c r="ZF31" s="254"/>
      <c r="ZG31" s="254"/>
      <c r="ZH31" s="254"/>
      <c r="ZI31" s="254"/>
      <c r="ZJ31" s="254"/>
      <c r="ZK31" s="254"/>
      <c r="ZL31" s="254"/>
      <c r="ZM31" s="254"/>
      <c r="ZN31" s="254"/>
      <c r="ZO31" s="254"/>
      <c r="ZP31" s="254"/>
      <c r="ZQ31" s="254"/>
      <c r="ZR31" s="254"/>
      <c r="ZS31" s="254"/>
      <c r="ZT31" s="254"/>
      <c r="ZU31" s="254"/>
      <c r="ZV31" s="254"/>
      <c r="ZW31" s="254"/>
      <c r="ZX31" s="254"/>
      <c r="ZY31" s="254"/>
      <c r="ZZ31" s="254"/>
      <c r="AAA31" s="254"/>
      <c r="AAB31" s="254"/>
      <c r="AAC31" s="254"/>
      <c r="AAD31" s="254"/>
      <c r="AAE31" s="254"/>
      <c r="AAF31" s="254"/>
      <c r="AAG31" s="254"/>
      <c r="AAH31" s="254"/>
      <c r="AAI31" s="254"/>
      <c r="AAJ31" s="254"/>
      <c r="AAK31" s="254"/>
      <c r="AAL31" s="254"/>
      <c r="AAM31" s="254"/>
      <c r="AAN31" s="254"/>
      <c r="AAO31" s="254"/>
      <c r="AAP31" s="254"/>
      <c r="AAQ31" s="254"/>
      <c r="AAR31" s="254"/>
      <c r="AAS31" s="254"/>
      <c r="AAT31" s="254"/>
      <c r="AAU31" s="254"/>
      <c r="AAV31" s="254"/>
      <c r="AAW31" s="254"/>
      <c r="AAX31" s="254"/>
      <c r="AAY31" s="254"/>
      <c r="AAZ31" s="254"/>
      <c r="ABA31" s="254"/>
      <c r="ABB31" s="254"/>
      <c r="ABC31" s="254"/>
      <c r="ABD31" s="254"/>
      <c r="ABE31" s="254"/>
      <c r="ABF31" s="254"/>
      <c r="ABG31" s="254"/>
      <c r="ABH31" s="254"/>
      <c r="ABI31" s="254"/>
      <c r="ABJ31" s="254"/>
      <c r="ABK31" s="254"/>
      <c r="ABL31" s="254"/>
      <c r="ABM31" s="254"/>
      <c r="ABN31" s="254"/>
      <c r="ABO31" s="254"/>
      <c r="ABP31" s="254"/>
      <c r="ABQ31" s="254"/>
      <c r="ABR31" s="254"/>
      <c r="ABS31" s="254"/>
      <c r="ABT31" s="254"/>
      <c r="ABU31" s="254"/>
      <c r="ABV31" s="254"/>
      <c r="ABW31" s="254"/>
      <c r="ABX31" s="254"/>
      <c r="ABY31" s="254"/>
      <c r="ABZ31" s="254"/>
      <c r="ACA31" s="254"/>
      <c r="ACB31" s="254"/>
      <c r="ACC31" s="254"/>
      <c r="ACD31" s="254"/>
      <c r="ACE31" s="254"/>
      <c r="ACF31" s="254"/>
      <c r="ACG31" s="254"/>
      <c r="ACH31" s="254"/>
      <c r="ACI31" s="254"/>
      <c r="ACJ31" s="254"/>
      <c r="ACK31" s="254"/>
      <c r="ACL31" s="254"/>
      <c r="ACM31" s="254"/>
      <c r="ACN31" s="254"/>
      <c r="ACO31" s="254"/>
      <c r="ACP31" s="254"/>
      <c r="ACQ31" s="254"/>
      <c r="ACR31" s="254"/>
      <c r="ACS31" s="254"/>
      <c r="ACT31" s="254"/>
      <c r="ACU31" s="254"/>
      <c r="ACV31" s="254"/>
    </row>
    <row r="32" spans="1:776" s="259" customFormat="1" ht="14.15" hidden="1" customHeight="1" x14ac:dyDescent="0.35">
      <c r="A32" s="659" t="s">
        <v>2080</v>
      </c>
      <c r="B32" s="660"/>
      <c r="C32" s="661"/>
      <c r="D32" s="661"/>
      <c r="E32" s="262">
        <f>+'Formulario solicitud'!F53</f>
        <v>0</v>
      </c>
      <c r="F32" s="260"/>
      <c r="G32" s="242" t="str">
        <f t="shared" ref="G32:G33" si="6">+IF(C32="No","Por incumpl  ","   ")</f>
        <v xml:space="preserve">   </v>
      </c>
      <c r="H32" s="242" t="str">
        <f t="shared" ref="H32:H34" si="7">+IF(D32="No","Por incumpl  ","   ")</f>
        <v xml:space="preserve">   </v>
      </c>
      <c r="I32" s="261" t="str">
        <f t="shared" ref="I32:I34" si="8">+IF(E32="No","Por incumpl  ","   ")</f>
        <v xml:space="preserve">   </v>
      </c>
      <c r="J32" s="254"/>
      <c r="K32" s="396" t="str">
        <f t="shared" si="1"/>
        <v xml:space="preserve">   </v>
      </c>
      <c r="L32" s="397"/>
      <c r="M32" s="397"/>
      <c r="N32" s="397"/>
      <c r="O32" s="397"/>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c r="GH32" s="254"/>
      <c r="GI32" s="254"/>
      <c r="GJ32" s="254"/>
      <c r="GK32" s="254"/>
      <c r="GL32" s="254"/>
      <c r="GM32" s="254"/>
      <c r="GN32" s="254"/>
      <c r="GO32" s="254"/>
      <c r="GP32" s="254"/>
      <c r="GQ32" s="254"/>
      <c r="GR32" s="254"/>
      <c r="GS32" s="254"/>
      <c r="GT32" s="254"/>
      <c r="GU32" s="254"/>
      <c r="GV32" s="254"/>
      <c r="GW32" s="254"/>
      <c r="GX32" s="254"/>
      <c r="GY32" s="254"/>
      <c r="GZ32" s="254"/>
      <c r="HA32" s="254"/>
      <c r="HB32" s="254"/>
      <c r="HC32" s="254"/>
      <c r="HD32" s="254"/>
      <c r="HE32" s="254"/>
      <c r="HF32" s="254"/>
      <c r="HG32" s="254"/>
      <c r="HH32" s="254"/>
      <c r="HI32" s="254"/>
      <c r="HJ32" s="254"/>
      <c r="HK32" s="254"/>
      <c r="HL32" s="254"/>
      <c r="HM32" s="254"/>
      <c r="HN32" s="254"/>
      <c r="HO32" s="254"/>
      <c r="HP32" s="254"/>
      <c r="HQ32" s="254"/>
      <c r="HR32" s="254"/>
      <c r="HS32" s="254"/>
      <c r="HT32" s="254"/>
      <c r="HU32" s="254"/>
      <c r="HV32" s="254"/>
      <c r="HW32" s="254"/>
      <c r="HX32" s="254"/>
      <c r="HY32" s="254"/>
      <c r="HZ32" s="254"/>
      <c r="IA32" s="254"/>
      <c r="IB32" s="254"/>
      <c r="IC32" s="254"/>
      <c r="ID32" s="254"/>
      <c r="IE32" s="254"/>
      <c r="IF32" s="254"/>
      <c r="IG32" s="254"/>
      <c r="IH32" s="254"/>
      <c r="II32" s="254"/>
      <c r="IJ32" s="254"/>
      <c r="IK32" s="254"/>
      <c r="IL32" s="254"/>
      <c r="IM32" s="254"/>
      <c r="IN32" s="254"/>
      <c r="IO32" s="254"/>
      <c r="IP32" s="254"/>
      <c r="IQ32" s="254"/>
      <c r="IR32" s="254"/>
      <c r="IS32" s="254"/>
      <c r="IT32" s="254"/>
      <c r="IU32" s="254"/>
      <c r="IV32" s="254"/>
      <c r="IW32" s="254"/>
      <c r="IX32" s="254"/>
      <c r="IY32" s="254"/>
      <c r="IZ32" s="254"/>
      <c r="JA32" s="254"/>
      <c r="JB32" s="254"/>
      <c r="JC32" s="254"/>
      <c r="JD32" s="254"/>
      <c r="JE32" s="254"/>
      <c r="JF32" s="254"/>
      <c r="JG32" s="254"/>
      <c r="JH32" s="254"/>
      <c r="JI32" s="254"/>
      <c r="JJ32" s="254"/>
      <c r="JK32" s="254"/>
      <c r="JL32" s="254"/>
      <c r="JM32" s="254"/>
      <c r="JN32" s="254"/>
      <c r="JO32" s="254"/>
      <c r="JP32" s="254"/>
      <c r="JQ32" s="254"/>
      <c r="JR32" s="254"/>
      <c r="JS32" s="254"/>
      <c r="JT32" s="254"/>
      <c r="JU32" s="254"/>
      <c r="JV32" s="254"/>
      <c r="JW32" s="254"/>
      <c r="JX32" s="254"/>
      <c r="JY32" s="254"/>
      <c r="JZ32" s="254"/>
      <c r="KA32" s="254"/>
      <c r="KB32" s="254"/>
      <c r="KC32" s="254"/>
      <c r="KD32" s="254"/>
      <c r="KE32" s="254"/>
      <c r="KF32" s="254"/>
      <c r="KG32" s="254"/>
      <c r="KH32" s="254"/>
      <c r="KI32" s="254"/>
      <c r="KJ32" s="254"/>
      <c r="KK32" s="254"/>
      <c r="KL32" s="254"/>
      <c r="KM32" s="254"/>
      <c r="KN32" s="254"/>
      <c r="KO32" s="254"/>
      <c r="KP32" s="254"/>
      <c r="KQ32" s="254"/>
      <c r="KR32" s="254"/>
      <c r="KS32" s="254"/>
      <c r="KT32" s="254"/>
      <c r="KU32" s="254"/>
      <c r="KV32" s="254"/>
      <c r="KW32" s="254"/>
      <c r="KX32" s="254"/>
      <c r="KY32" s="254"/>
      <c r="KZ32" s="254"/>
      <c r="LA32" s="254"/>
      <c r="LB32" s="254"/>
      <c r="LC32" s="254"/>
      <c r="LD32" s="254"/>
      <c r="LE32" s="254"/>
      <c r="LF32" s="254"/>
      <c r="LG32" s="254"/>
      <c r="LH32" s="254"/>
      <c r="LI32" s="254"/>
      <c r="LJ32" s="254"/>
      <c r="LK32" s="254"/>
      <c r="LL32" s="254"/>
      <c r="LM32" s="254"/>
      <c r="LN32" s="254"/>
      <c r="LO32" s="254"/>
      <c r="LP32" s="254"/>
      <c r="LQ32" s="254"/>
      <c r="LR32" s="254"/>
      <c r="LS32" s="254"/>
      <c r="LT32" s="254"/>
      <c r="LU32" s="254"/>
      <c r="LV32" s="254"/>
      <c r="LW32" s="254"/>
      <c r="LX32" s="254"/>
      <c r="LY32" s="254"/>
      <c r="LZ32" s="254"/>
      <c r="MA32" s="254"/>
      <c r="MB32" s="254"/>
      <c r="MC32" s="254"/>
      <c r="MD32" s="254"/>
      <c r="ME32" s="254"/>
      <c r="MF32" s="254"/>
      <c r="MG32" s="254"/>
      <c r="MH32" s="254"/>
      <c r="MI32" s="254"/>
      <c r="MJ32" s="254"/>
      <c r="MK32" s="254"/>
      <c r="ML32" s="254"/>
      <c r="MM32" s="254"/>
      <c r="MN32" s="254"/>
      <c r="MO32" s="254"/>
      <c r="MP32" s="254"/>
      <c r="MQ32" s="254"/>
      <c r="MR32" s="254"/>
      <c r="MS32" s="254"/>
      <c r="MT32" s="254"/>
      <c r="MU32" s="254"/>
      <c r="MV32" s="254"/>
      <c r="MW32" s="254"/>
      <c r="MX32" s="254"/>
      <c r="MY32" s="254"/>
      <c r="MZ32" s="254"/>
      <c r="NA32" s="254"/>
      <c r="NB32" s="254"/>
      <c r="NC32" s="254"/>
      <c r="ND32" s="254"/>
      <c r="NE32" s="254"/>
      <c r="NF32" s="254"/>
      <c r="NG32" s="254"/>
      <c r="NH32" s="254"/>
      <c r="NI32" s="254"/>
      <c r="NJ32" s="254"/>
      <c r="NK32" s="254"/>
      <c r="NL32" s="254"/>
      <c r="NM32" s="254"/>
      <c r="NN32" s="254"/>
      <c r="NO32" s="254"/>
      <c r="NP32" s="254"/>
      <c r="NQ32" s="254"/>
      <c r="NR32" s="254"/>
      <c r="NS32" s="254"/>
      <c r="NT32" s="254"/>
      <c r="NU32" s="254"/>
      <c r="NV32" s="254"/>
      <c r="NW32" s="254"/>
      <c r="NX32" s="254"/>
      <c r="NY32" s="254"/>
      <c r="NZ32" s="254"/>
      <c r="OA32" s="254"/>
      <c r="OB32" s="254"/>
      <c r="OC32" s="254"/>
      <c r="OD32" s="254"/>
      <c r="OE32" s="254"/>
      <c r="OF32" s="254"/>
      <c r="OG32" s="254"/>
      <c r="OH32" s="254"/>
      <c r="OI32" s="254"/>
      <c r="OJ32" s="254"/>
      <c r="OK32" s="254"/>
      <c r="OL32" s="254"/>
      <c r="OM32" s="254"/>
      <c r="ON32" s="254"/>
      <c r="OO32" s="254"/>
      <c r="OP32" s="254"/>
      <c r="OQ32" s="254"/>
      <c r="OR32" s="254"/>
      <c r="OS32" s="254"/>
      <c r="OT32" s="254"/>
      <c r="OU32" s="254"/>
      <c r="OV32" s="254"/>
      <c r="OW32" s="254"/>
      <c r="OX32" s="254"/>
      <c r="OY32" s="254"/>
      <c r="OZ32" s="254"/>
      <c r="PA32" s="254"/>
      <c r="PB32" s="254"/>
      <c r="PC32" s="254"/>
      <c r="PD32" s="254"/>
      <c r="PE32" s="254"/>
      <c r="PF32" s="254"/>
      <c r="PG32" s="254"/>
      <c r="PH32" s="254"/>
      <c r="PI32" s="254"/>
      <c r="PJ32" s="254"/>
      <c r="PK32" s="254"/>
      <c r="PL32" s="254"/>
      <c r="PM32" s="254"/>
      <c r="PN32" s="254"/>
      <c r="PO32" s="254"/>
      <c r="PP32" s="254"/>
      <c r="PQ32" s="254"/>
      <c r="PR32" s="254"/>
      <c r="PS32" s="254"/>
      <c r="PT32" s="254"/>
      <c r="PU32" s="254"/>
      <c r="PV32" s="254"/>
      <c r="PW32" s="254"/>
      <c r="PX32" s="254"/>
      <c r="PY32" s="254"/>
      <c r="PZ32" s="254"/>
      <c r="QA32" s="254"/>
      <c r="QB32" s="254"/>
      <c r="QC32" s="254"/>
      <c r="QD32" s="254"/>
      <c r="QE32" s="254"/>
      <c r="QF32" s="254"/>
      <c r="QG32" s="254"/>
      <c r="QH32" s="254"/>
      <c r="QI32" s="254"/>
      <c r="QJ32" s="254"/>
      <c r="QK32" s="254"/>
      <c r="QL32" s="254"/>
      <c r="QM32" s="254"/>
      <c r="QN32" s="254"/>
      <c r="QO32" s="254"/>
      <c r="QP32" s="254"/>
      <c r="QQ32" s="254"/>
      <c r="QR32" s="254"/>
      <c r="QS32" s="254"/>
      <c r="QT32" s="254"/>
      <c r="QU32" s="254"/>
      <c r="QV32" s="254"/>
      <c r="QW32" s="254"/>
      <c r="QX32" s="254"/>
      <c r="QY32" s="254"/>
      <c r="QZ32" s="254"/>
      <c r="RA32" s="254"/>
      <c r="RB32" s="254"/>
      <c r="RC32" s="254"/>
      <c r="RD32" s="254"/>
      <c r="RE32" s="254"/>
      <c r="RF32" s="254"/>
      <c r="RG32" s="254"/>
      <c r="RH32" s="254"/>
      <c r="RI32" s="254"/>
      <c r="RJ32" s="254"/>
      <c r="RK32" s="254"/>
      <c r="RL32" s="254"/>
      <c r="RM32" s="254"/>
      <c r="RN32" s="254"/>
      <c r="RO32" s="254"/>
      <c r="RP32" s="254"/>
      <c r="RQ32" s="254"/>
      <c r="RR32" s="254"/>
      <c r="RS32" s="254"/>
      <c r="RT32" s="254"/>
      <c r="RU32" s="254"/>
      <c r="RV32" s="254"/>
      <c r="RW32" s="254"/>
      <c r="RX32" s="254"/>
      <c r="RY32" s="254"/>
      <c r="RZ32" s="254"/>
      <c r="SA32" s="254"/>
      <c r="SB32" s="254"/>
      <c r="SC32" s="254"/>
      <c r="SD32" s="254"/>
      <c r="SE32" s="254"/>
      <c r="SF32" s="254"/>
      <c r="SG32" s="254"/>
      <c r="SH32" s="254"/>
      <c r="SI32" s="254"/>
      <c r="SJ32" s="254"/>
      <c r="SK32" s="254"/>
      <c r="SL32" s="254"/>
      <c r="SM32" s="254"/>
      <c r="SN32" s="254"/>
      <c r="SO32" s="254"/>
      <c r="SP32" s="254"/>
      <c r="SQ32" s="254"/>
      <c r="SR32" s="254"/>
      <c r="SS32" s="254"/>
      <c r="ST32" s="254"/>
      <c r="SU32" s="254"/>
      <c r="SV32" s="254"/>
      <c r="SW32" s="254"/>
      <c r="SX32" s="254"/>
      <c r="SY32" s="254"/>
      <c r="SZ32" s="254"/>
      <c r="TA32" s="254"/>
      <c r="TB32" s="254"/>
      <c r="TC32" s="254"/>
      <c r="TD32" s="254"/>
      <c r="TE32" s="254"/>
      <c r="TF32" s="254"/>
      <c r="TG32" s="254"/>
      <c r="TH32" s="254"/>
      <c r="TI32" s="254"/>
      <c r="TJ32" s="254"/>
      <c r="TK32" s="254"/>
      <c r="TL32" s="254"/>
      <c r="TM32" s="254"/>
      <c r="TN32" s="254"/>
      <c r="TO32" s="254"/>
      <c r="TP32" s="254"/>
      <c r="TQ32" s="254"/>
      <c r="TR32" s="254"/>
      <c r="TS32" s="254"/>
      <c r="TT32" s="254"/>
      <c r="TU32" s="254"/>
      <c r="TV32" s="254"/>
      <c r="TW32" s="254"/>
      <c r="TX32" s="254"/>
      <c r="TY32" s="254"/>
      <c r="TZ32" s="254"/>
      <c r="UA32" s="254"/>
      <c r="UB32" s="254"/>
      <c r="UC32" s="254"/>
      <c r="UD32" s="254"/>
      <c r="UE32" s="254"/>
      <c r="UF32" s="254"/>
      <c r="UG32" s="254"/>
      <c r="UH32" s="254"/>
      <c r="UI32" s="254"/>
      <c r="UJ32" s="254"/>
      <c r="UK32" s="254"/>
      <c r="UL32" s="254"/>
      <c r="UM32" s="254"/>
      <c r="UN32" s="254"/>
      <c r="UO32" s="254"/>
      <c r="UP32" s="254"/>
      <c r="UQ32" s="254"/>
      <c r="UR32" s="254"/>
      <c r="US32" s="254"/>
      <c r="UT32" s="254"/>
      <c r="UU32" s="254"/>
      <c r="UV32" s="254"/>
      <c r="UW32" s="254"/>
      <c r="UX32" s="254"/>
      <c r="UY32" s="254"/>
      <c r="UZ32" s="254"/>
      <c r="VA32" s="254"/>
      <c r="VB32" s="254"/>
      <c r="VC32" s="254"/>
      <c r="VD32" s="254"/>
      <c r="VE32" s="254"/>
      <c r="VF32" s="254"/>
      <c r="VG32" s="254"/>
      <c r="VH32" s="254"/>
      <c r="VI32" s="254"/>
      <c r="VJ32" s="254"/>
      <c r="VK32" s="254"/>
      <c r="VL32" s="254"/>
      <c r="VM32" s="254"/>
      <c r="VN32" s="254"/>
      <c r="VO32" s="254"/>
      <c r="VP32" s="254"/>
      <c r="VQ32" s="254"/>
      <c r="VR32" s="254"/>
      <c r="VS32" s="254"/>
      <c r="VT32" s="254"/>
      <c r="VU32" s="254"/>
      <c r="VV32" s="254"/>
      <c r="VW32" s="254"/>
      <c r="VX32" s="254"/>
      <c r="VY32" s="254"/>
      <c r="VZ32" s="254"/>
      <c r="WA32" s="254"/>
      <c r="WB32" s="254"/>
      <c r="WC32" s="254"/>
      <c r="WD32" s="254"/>
      <c r="WE32" s="254"/>
      <c r="WF32" s="254"/>
      <c r="WG32" s="254"/>
      <c r="WH32" s="254"/>
      <c r="WI32" s="254"/>
      <c r="WJ32" s="254"/>
      <c r="WK32" s="254"/>
      <c r="WL32" s="254"/>
      <c r="WM32" s="254"/>
      <c r="WN32" s="254"/>
      <c r="WO32" s="254"/>
      <c r="WP32" s="254"/>
      <c r="WQ32" s="254"/>
      <c r="WR32" s="254"/>
      <c r="WS32" s="254"/>
      <c r="WT32" s="254"/>
      <c r="WU32" s="254"/>
      <c r="WV32" s="254"/>
      <c r="WW32" s="254"/>
      <c r="WX32" s="254"/>
      <c r="WY32" s="254"/>
      <c r="WZ32" s="254"/>
      <c r="XA32" s="254"/>
      <c r="XB32" s="254"/>
      <c r="XC32" s="254"/>
      <c r="XD32" s="254"/>
      <c r="XE32" s="254"/>
      <c r="XF32" s="254"/>
      <c r="XG32" s="254"/>
      <c r="XH32" s="254"/>
      <c r="XI32" s="254"/>
      <c r="XJ32" s="254"/>
      <c r="XK32" s="254"/>
      <c r="XL32" s="254"/>
      <c r="XM32" s="254"/>
      <c r="XN32" s="254"/>
      <c r="XO32" s="254"/>
      <c r="XP32" s="254"/>
      <c r="XQ32" s="254"/>
      <c r="XR32" s="254"/>
      <c r="XS32" s="254"/>
      <c r="XT32" s="254"/>
      <c r="XU32" s="254"/>
      <c r="XV32" s="254"/>
      <c r="XW32" s="254"/>
      <c r="XX32" s="254"/>
      <c r="XY32" s="254"/>
      <c r="XZ32" s="254"/>
      <c r="YA32" s="254"/>
      <c r="YB32" s="254"/>
      <c r="YC32" s="254"/>
      <c r="YD32" s="254"/>
      <c r="YE32" s="254"/>
      <c r="YF32" s="254"/>
      <c r="YG32" s="254"/>
      <c r="YH32" s="254"/>
      <c r="YI32" s="254"/>
      <c r="YJ32" s="254"/>
      <c r="YK32" s="254"/>
      <c r="YL32" s="254"/>
      <c r="YM32" s="254"/>
      <c r="YN32" s="254"/>
      <c r="YO32" s="254"/>
      <c r="YP32" s="254"/>
      <c r="YQ32" s="254"/>
      <c r="YR32" s="254"/>
      <c r="YS32" s="254"/>
      <c r="YT32" s="254"/>
      <c r="YU32" s="254"/>
      <c r="YV32" s="254"/>
      <c r="YW32" s="254"/>
      <c r="YX32" s="254"/>
      <c r="YY32" s="254"/>
      <c r="YZ32" s="254"/>
      <c r="ZA32" s="254"/>
      <c r="ZB32" s="254"/>
      <c r="ZC32" s="254"/>
      <c r="ZD32" s="254"/>
      <c r="ZE32" s="254"/>
      <c r="ZF32" s="254"/>
      <c r="ZG32" s="254"/>
      <c r="ZH32" s="254"/>
      <c r="ZI32" s="254"/>
      <c r="ZJ32" s="254"/>
      <c r="ZK32" s="254"/>
      <c r="ZL32" s="254"/>
      <c r="ZM32" s="254"/>
      <c r="ZN32" s="254"/>
      <c r="ZO32" s="254"/>
      <c r="ZP32" s="254"/>
      <c r="ZQ32" s="254"/>
      <c r="ZR32" s="254"/>
      <c r="ZS32" s="254"/>
      <c r="ZT32" s="254"/>
      <c r="ZU32" s="254"/>
      <c r="ZV32" s="254"/>
      <c r="ZW32" s="254"/>
      <c r="ZX32" s="254"/>
      <c r="ZY32" s="254"/>
      <c r="ZZ32" s="254"/>
      <c r="AAA32" s="254"/>
      <c r="AAB32" s="254"/>
      <c r="AAC32" s="254"/>
      <c r="AAD32" s="254"/>
      <c r="AAE32" s="254"/>
      <c r="AAF32" s="254"/>
      <c r="AAG32" s="254"/>
      <c r="AAH32" s="254"/>
      <c r="AAI32" s="254"/>
      <c r="AAJ32" s="254"/>
      <c r="AAK32" s="254"/>
      <c r="AAL32" s="254"/>
      <c r="AAM32" s="254"/>
      <c r="AAN32" s="254"/>
      <c r="AAO32" s="254"/>
      <c r="AAP32" s="254"/>
      <c r="AAQ32" s="254"/>
      <c r="AAR32" s="254"/>
      <c r="AAS32" s="254"/>
      <c r="AAT32" s="254"/>
      <c r="AAU32" s="254"/>
      <c r="AAV32" s="254"/>
      <c r="AAW32" s="254"/>
      <c r="AAX32" s="254"/>
      <c r="AAY32" s="254"/>
      <c r="AAZ32" s="254"/>
      <c r="ABA32" s="254"/>
      <c r="ABB32" s="254"/>
      <c r="ABC32" s="254"/>
      <c r="ABD32" s="254"/>
      <c r="ABE32" s="254"/>
      <c r="ABF32" s="254"/>
      <c r="ABG32" s="254"/>
      <c r="ABH32" s="254"/>
      <c r="ABI32" s="254"/>
      <c r="ABJ32" s="254"/>
      <c r="ABK32" s="254"/>
      <c r="ABL32" s="254"/>
      <c r="ABM32" s="254"/>
      <c r="ABN32" s="254"/>
      <c r="ABO32" s="254"/>
      <c r="ABP32" s="254"/>
      <c r="ABQ32" s="254"/>
      <c r="ABR32" s="254"/>
      <c r="ABS32" s="254"/>
      <c r="ABT32" s="254"/>
      <c r="ABU32" s="254"/>
      <c r="ABV32" s="254"/>
      <c r="ABW32" s="254"/>
      <c r="ABX32" s="254"/>
      <c r="ABY32" s="254"/>
      <c r="ABZ32" s="254"/>
      <c r="ACA32" s="254"/>
      <c r="ACB32" s="254"/>
      <c r="ACC32" s="254"/>
      <c r="ACD32" s="254"/>
      <c r="ACE32" s="254"/>
      <c r="ACF32" s="254"/>
      <c r="ACG32" s="254"/>
      <c r="ACH32" s="254"/>
      <c r="ACI32" s="254"/>
      <c r="ACJ32" s="254"/>
      <c r="ACK32" s="254"/>
      <c r="ACL32" s="254"/>
      <c r="ACM32" s="254"/>
      <c r="ACN32" s="254"/>
      <c r="ACO32" s="254"/>
      <c r="ACP32" s="254"/>
      <c r="ACQ32" s="254"/>
      <c r="ACR32" s="254"/>
      <c r="ACS32" s="254"/>
      <c r="ACT32" s="254"/>
      <c r="ACU32" s="254"/>
      <c r="ACV32" s="254"/>
    </row>
    <row r="33" spans="1:776" s="259" customFormat="1" ht="14.15" hidden="1" customHeight="1" x14ac:dyDescent="0.35">
      <c r="A33" s="584" t="s">
        <v>2127</v>
      </c>
      <c r="B33" s="662"/>
      <c r="C33" s="663"/>
      <c r="D33" s="663"/>
      <c r="E33" s="263">
        <f>+'Formulario solicitud'!E170</f>
        <v>0</v>
      </c>
      <c r="F33" s="260"/>
      <c r="G33" s="242" t="str">
        <f t="shared" si="6"/>
        <v xml:space="preserve">   </v>
      </c>
      <c r="H33" s="242" t="str">
        <f t="shared" si="7"/>
        <v xml:space="preserve">   </v>
      </c>
      <c r="I33" s="261" t="str">
        <f t="shared" si="8"/>
        <v xml:space="preserve">   </v>
      </c>
      <c r="J33" s="254"/>
      <c r="K33" s="396" t="str">
        <f t="shared" si="1"/>
        <v xml:space="preserve">   </v>
      </c>
      <c r="L33" s="397"/>
      <c r="M33" s="397"/>
      <c r="N33" s="397"/>
      <c r="O33" s="397"/>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4"/>
      <c r="GF33" s="254"/>
      <c r="GG33" s="254"/>
      <c r="GH33" s="254"/>
      <c r="GI33" s="254"/>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4"/>
      <c r="HH33" s="254"/>
      <c r="HI33" s="254"/>
      <c r="HJ33" s="254"/>
      <c r="HK33" s="254"/>
      <c r="HL33" s="254"/>
      <c r="HM33" s="254"/>
      <c r="HN33" s="254"/>
      <c r="HO33" s="254"/>
      <c r="HP33" s="254"/>
      <c r="HQ33" s="254"/>
      <c r="HR33" s="254"/>
      <c r="HS33" s="254"/>
      <c r="HT33" s="254"/>
      <c r="HU33" s="254"/>
      <c r="HV33" s="254"/>
      <c r="HW33" s="254"/>
      <c r="HX33" s="254"/>
      <c r="HY33" s="254"/>
      <c r="HZ33" s="254"/>
      <c r="IA33" s="254"/>
      <c r="IB33" s="254"/>
      <c r="IC33" s="254"/>
      <c r="ID33" s="254"/>
      <c r="IE33" s="254"/>
      <c r="IF33" s="254"/>
      <c r="IG33" s="254"/>
      <c r="IH33" s="254"/>
      <c r="II33" s="254"/>
      <c r="IJ33" s="254"/>
      <c r="IK33" s="254"/>
      <c r="IL33" s="254"/>
      <c r="IM33" s="254"/>
      <c r="IN33" s="254"/>
      <c r="IO33" s="254"/>
      <c r="IP33" s="254"/>
      <c r="IQ33" s="254"/>
      <c r="IR33" s="254"/>
      <c r="IS33" s="254"/>
      <c r="IT33" s="254"/>
      <c r="IU33" s="254"/>
      <c r="IV33" s="254"/>
      <c r="IW33" s="254"/>
      <c r="IX33" s="254"/>
      <c r="IY33" s="254"/>
      <c r="IZ33" s="254"/>
      <c r="JA33" s="254"/>
      <c r="JB33" s="254"/>
      <c r="JC33" s="254"/>
      <c r="JD33" s="254"/>
      <c r="JE33" s="254"/>
      <c r="JF33" s="254"/>
      <c r="JG33" s="254"/>
      <c r="JH33" s="254"/>
      <c r="JI33" s="254"/>
      <c r="JJ33" s="254"/>
      <c r="JK33" s="254"/>
      <c r="JL33" s="254"/>
      <c r="JM33" s="254"/>
      <c r="JN33" s="254"/>
      <c r="JO33" s="254"/>
      <c r="JP33" s="254"/>
      <c r="JQ33" s="254"/>
      <c r="JR33" s="254"/>
      <c r="JS33" s="254"/>
      <c r="JT33" s="254"/>
      <c r="JU33" s="254"/>
      <c r="JV33" s="254"/>
      <c r="JW33" s="254"/>
      <c r="JX33" s="254"/>
      <c r="JY33" s="254"/>
      <c r="JZ33" s="254"/>
      <c r="KA33" s="254"/>
      <c r="KB33" s="254"/>
      <c r="KC33" s="254"/>
      <c r="KD33" s="254"/>
      <c r="KE33" s="254"/>
      <c r="KF33" s="254"/>
      <c r="KG33" s="254"/>
      <c r="KH33" s="254"/>
      <c r="KI33" s="254"/>
      <c r="KJ33" s="254"/>
      <c r="KK33" s="254"/>
      <c r="KL33" s="254"/>
      <c r="KM33" s="254"/>
      <c r="KN33" s="254"/>
      <c r="KO33" s="254"/>
      <c r="KP33" s="254"/>
      <c r="KQ33" s="254"/>
      <c r="KR33" s="254"/>
      <c r="KS33" s="254"/>
      <c r="KT33" s="254"/>
      <c r="KU33" s="254"/>
      <c r="KV33" s="254"/>
      <c r="KW33" s="254"/>
      <c r="KX33" s="254"/>
      <c r="KY33" s="254"/>
      <c r="KZ33" s="254"/>
      <c r="LA33" s="254"/>
      <c r="LB33" s="254"/>
      <c r="LC33" s="254"/>
      <c r="LD33" s="254"/>
      <c r="LE33" s="254"/>
      <c r="LF33" s="254"/>
      <c r="LG33" s="254"/>
      <c r="LH33" s="254"/>
      <c r="LI33" s="254"/>
      <c r="LJ33" s="254"/>
      <c r="LK33" s="254"/>
      <c r="LL33" s="254"/>
      <c r="LM33" s="254"/>
      <c r="LN33" s="254"/>
      <c r="LO33" s="254"/>
      <c r="LP33" s="254"/>
      <c r="LQ33" s="254"/>
      <c r="LR33" s="254"/>
      <c r="LS33" s="254"/>
      <c r="LT33" s="254"/>
      <c r="LU33" s="254"/>
      <c r="LV33" s="254"/>
      <c r="LW33" s="254"/>
      <c r="LX33" s="254"/>
      <c r="LY33" s="254"/>
      <c r="LZ33" s="254"/>
      <c r="MA33" s="254"/>
      <c r="MB33" s="254"/>
      <c r="MC33" s="254"/>
      <c r="MD33" s="254"/>
      <c r="ME33" s="254"/>
      <c r="MF33" s="254"/>
      <c r="MG33" s="254"/>
      <c r="MH33" s="254"/>
      <c r="MI33" s="254"/>
      <c r="MJ33" s="254"/>
      <c r="MK33" s="254"/>
      <c r="ML33" s="254"/>
      <c r="MM33" s="254"/>
      <c r="MN33" s="254"/>
      <c r="MO33" s="254"/>
      <c r="MP33" s="254"/>
      <c r="MQ33" s="254"/>
      <c r="MR33" s="254"/>
      <c r="MS33" s="254"/>
      <c r="MT33" s="254"/>
      <c r="MU33" s="254"/>
      <c r="MV33" s="254"/>
      <c r="MW33" s="254"/>
      <c r="MX33" s="254"/>
      <c r="MY33" s="254"/>
      <c r="MZ33" s="254"/>
      <c r="NA33" s="254"/>
      <c r="NB33" s="254"/>
      <c r="NC33" s="254"/>
      <c r="ND33" s="254"/>
      <c r="NE33" s="254"/>
      <c r="NF33" s="254"/>
      <c r="NG33" s="254"/>
      <c r="NH33" s="254"/>
      <c r="NI33" s="254"/>
      <c r="NJ33" s="254"/>
      <c r="NK33" s="254"/>
      <c r="NL33" s="254"/>
      <c r="NM33" s="254"/>
      <c r="NN33" s="254"/>
      <c r="NO33" s="254"/>
      <c r="NP33" s="254"/>
      <c r="NQ33" s="254"/>
      <c r="NR33" s="254"/>
      <c r="NS33" s="254"/>
      <c r="NT33" s="254"/>
      <c r="NU33" s="254"/>
      <c r="NV33" s="254"/>
      <c r="NW33" s="254"/>
      <c r="NX33" s="254"/>
      <c r="NY33" s="254"/>
      <c r="NZ33" s="254"/>
      <c r="OA33" s="254"/>
      <c r="OB33" s="254"/>
      <c r="OC33" s="254"/>
      <c r="OD33" s="254"/>
      <c r="OE33" s="254"/>
      <c r="OF33" s="254"/>
      <c r="OG33" s="254"/>
      <c r="OH33" s="254"/>
      <c r="OI33" s="254"/>
      <c r="OJ33" s="254"/>
      <c r="OK33" s="254"/>
      <c r="OL33" s="254"/>
      <c r="OM33" s="254"/>
      <c r="ON33" s="254"/>
      <c r="OO33" s="254"/>
      <c r="OP33" s="254"/>
      <c r="OQ33" s="254"/>
      <c r="OR33" s="254"/>
      <c r="OS33" s="254"/>
      <c r="OT33" s="254"/>
      <c r="OU33" s="254"/>
      <c r="OV33" s="254"/>
      <c r="OW33" s="254"/>
      <c r="OX33" s="254"/>
      <c r="OY33" s="254"/>
      <c r="OZ33" s="254"/>
      <c r="PA33" s="254"/>
      <c r="PB33" s="254"/>
      <c r="PC33" s="254"/>
      <c r="PD33" s="254"/>
      <c r="PE33" s="254"/>
      <c r="PF33" s="254"/>
      <c r="PG33" s="254"/>
      <c r="PH33" s="254"/>
      <c r="PI33" s="254"/>
      <c r="PJ33" s="254"/>
      <c r="PK33" s="254"/>
      <c r="PL33" s="254"/>
      <c r="PM33" s="254"/>
      <c r="PN33" s="254"/>
      <c r="PO33" s="254"/>
      <c r="PP33" s="254"/>
      <c r="PQ33" s="254"/>
      <c r="PR33" s="254"/>
      <c r="PS33" s="254"/>
      <c r="PT33" s="254"/>
      <c r="PU33" s="254"/>
      <c r="PV33" s="254"/>
      <c r="PW33" s="254"/>
      <c r="PX33" s="254"/>
      <c r="PY33" s="254"/>
      <c r="PZ33" s="254"/>
      <c r="QA33" s="254"/>
      <c r="QB33" s="254"/>
      <c r="QC33" s="254"/>
      <c r="QD33" s="254"/>
      <c r="QE33" s="254"/>
      <c r="QF33" s="254"/>
      <c r="QG33" s="254"/>
      <c r="QH33" s="254"/>
      <c r="QI33" s="254"/>
      <c r="QJ33" s="254"/>
      <c r="QK33" s="254"/>
      <c r="QL33" s="254"/>
      <c r="QM33" s="254"/>
      <c r="QN33" s="254"/>
      <c r="QO33" s="254"/>
      <c r="QP33" s="254"/>
      <c r="QQ33" s="254"/>
      <c r="QR33" s="254"/>
      <c r="QS33" s="254"/>
      <c r="QT33" s="254"/>
      <c r="QU33" s="254"/>
      <c r="QV33" s="254"/>
      <c r="QW33" s="254"/>
      <c r="QX33" s="254"/>
      <c r="QY33" s="254"/>
      <c r="QZ33" s="254"/>
      <c r="RA33" s="254"/>
      <c r="RB33" s="254"/>
      <c r="RC33" s="254"/>
      <c r="RD33" s="254"/>
      <c r="RE33" s="254"/>
      <c r="RF33" s="254"/>
      <c r="RG33" s="254"/>
      <c r="RH33" s="254"/>
      <c r="RI33" s="254"/>
      <c r="RJ33" s="254"/>
      <c r="RK33" s="254"/>
      <c r="RL33" s="254"/>
      <c r="RM33" s="254"/>
      <c r="RN33" s="254"/>
      <c r="RO33" s="254"/>
      <c r="RP33" s="254"/>
      <c r="RQ33" s="254"/>
      <c r="RR33" s="254"/>
      <c r="RS33" s="254"/>
      <c r="RT33" s="254"/>
      <c r="RU33" s="254"/>
      <c r="RV33" s="254"/>
      <c r="RW33" s="254"/>
      <c r="RX33" s="254"/>
      <c r="RY33" s="254"/>
      <c r="RZ33" s="254"/>
      <c r="SA33" s="254"/>
      <c r="SB33" s="254"/>
      <c r="SC33" s="254"/>
      <c r="SD33" s="254"/>
      <c r="SE33" s="254"/>
      <c r="SF33" s="254"/>
      <c r="SG33" s="254"/>
      <c r="SH33" s="254"/>
      <c r="SI33" s="254"/>
      <c r="SJ33" s="254"/>
      <c r="SK33" s="254"/>
      <c r="SL33" s="254"/>
      <c r="SM33" s="254"/>
      <c r="SN33" s="254"/>
      <c r="SO33" s="254"/>
      <c r="SP33" s="254"/>
      <c r="SQ33" s="254"/>
      <c r="SR33" s="254"/>
      <c r="SS33" s="254"/>
      <c r="ST33" s="254"/>
      <c r="SU33" s="254"/>
      <c r="SV33" s="254"/>
      <c r="SW33" s="254"/>
      <c r="SX33" s="254"/>
      <c r="SY33" s="254"/>
      <c r="SZ33" s="254"/>
      <c r="TA33" s="254"/>
      <c r="TB33" s="254"/>
      <c r="TC33" s="254"/>
      <c r="TD33" s="254"/>
      <c r="TE33" s="254"/>
      <c r="TF33" s="254"/>
      <c r="TG33" s="254"/>
      <c r="TH33" s="254"/>
      <c r="TI33" s="254"/>
      <c r="TJ33" s="254"/>
      <c r="TK33" s="254"/>
      <c r="TL33" s="254"/>
      <c r="TM33" s="254"/>
      <c r="TN33" s="254"/>
      <c r="TO33" s="254"/>
      <c r="TP33" s="254"/>
      <c r="TQ33" s="254"/>
      <c r="TR33" s="254"/>
      <c r="TS33" s="254"/>
      <c r="TT33" s="254"/>
      <c r="TU33" s="254"/>
      <c r="TV33" s="254"/>
      <c r="TW33" s="254"/>
      <c r="TX33" s="254"/>
      <c r="TY33" s="254"/>
      <c r="TZ33" s="254"/>
      <c r="UA33" s="254"/>
      <c r="UB33" s="254"/>
      <c r="UC33" s="254"/>
      <c r="UD33" s="254"/>
      <c r="UE33" s="254"/>
      <c r="UF33" s="254"/>
      <c r="UG33" s="254"/>
      <c r="UH33" s="254"/>
      <c r="UI33" s="254"/>
      <c r="UJ33" s="254"/>
      <c r="UK33" s="254"/>
      <c r="UL33" s="254"/>
      <c r="UM33" s="254"/>
      <c r="UN33" s="254"/>
      <c r="UO33" s="254"/>
      <c r="UP33" s="254"/>
      <c r="UQ33" s="254"/>
      <c r="UR33" s="254"/>
      <c r="US33" s="254"/>
      <c r="UT33" s="254"/>
      <c r="UU33" s="254"/>
      <c r="UV33" s="254"/>
      <c r="UW33" s="254"/>
      <c r="UX33" s="254"/>
      <c r="UY33" s="254"/>
      <c r="UZ33" s="254"/>
      <c r="VA33" s="254"/>
      <c r="VB33" s="254"/>
      <c r="VC33" s="254"/>
      <c r="VD33" s="254"/>
      <c r="VE33" s="254"/>
      <c r="VF33" s="254"/>
      <c r="VG33" s="254"/>
      <c r="VH33" s="254"/>
      <c r="VI33" s="254"/>
      <c r="VJ33" s="254"/>
      <c r="VK33" s="254"/>
      <c r="VL33" s="254"/>
      <c r="VM33" s="254"/>
      <c r="VN33" s="254"/>
      <c r="VO33" s="254"/>
      <c r="VP33" s="254"/>
      <c r="VQ33" s="254"/>
      <c r="VR33" s="254"/>
      <c r="VS33" s="254"/>
      <c r="VT33" s="254"/>
      <c r="VU33" s="254"/>
      <c r="VV33" s="254"/>
      <c r="VW33" s="254"/>
      <c r="VX33" s="254"/>
      <c r="VY33" s="254"/>
      <c r="VZ33" s="254"/>
      <c r="WA33" s="254"/>
      <c r="WB33" s="254"/>
      <c r="WC33" s="254"/>
      <c r="WD33" s="254"/>
      <c r="WE33" s="254"/>
      <c r="WF33" s="254"/>
      <c r="WG33" s="254"/>
      <c r="WH33" s="254"/>
      <c r="WI33" s="254"/>
      <c r="WJ33" s="254"/>
      <c r="WK33" s="254"/>
      <c r="WL33" s="254"/>
      <c r="WM33" s="254"/>
      <c r="WN33" s="254"/>
      <c r="WO33" s="254"/>
      <c r="WP33" s="254"/>
      <c r="WQ33" s="254"/>
      <c r="WR33" s="254"/>
      <c r="WS33" s="254"/>
      <c r="WT33" s="254"/>
      <c r="WU33" s="254"/>
      <c r="WV33" s="254"/>
      <c r="WW33" s="254"/>
      <c r="WX33" s="254"/>
      <c r="WY33" s="254"/>
      <c r="WZ33" s="254"/>
      <c r="XA33" s="254"/>
      <c r="XB33" s="254"/>
      <c r="XC33" s="254"/>
      <c r="XD33" s="254"/>
      <c r="XE33" s="254"/>
      <c r="XF33" s="254"/>
      <c r="XG33" s="254"/>
      <c r="XH33" s="254"/>
      <c r="XI33" s="254"/>
      <c r="XJ33" s="254"/>
      <c r="XK33" s="254"/>
      <c r="XL33" s="254"/>
      <c r="XM33" s="254"/>
      <c r="XN33" s="254"/>
      <c r="XO33" s="254"/>
      <c r="XP33" s="254"/>
      <c r="XQ33" s="254"/>
      <c r="XR33" s="254"/>
      <c r="XS33" s="254"/>
      <c r="XT33" s="254"/>
      <c r="XU33" s="254"/>
      <c r="XV33" s="254"/>
      <c r="XW33" s="254"/>
      <c r="XX33" s="254"/>
      <c r="XY33" s="254"/>
      <c r="XZ33" s="254"/>
      <c r="YA33" s="254"/>
      <c r="YB33" s="254"/>
      <c r="YC33" s="254"/>
      <c r="YD33" s="254"/>
      <c r="YE33" s="254"/>
      <c r="YF33" s="254"/>
      <c r="YG33" s="254"/>
      <c r="YH33" s="254"/>
      <c r="YI33" s="254"/>
      <c r="YJ33" s="254"/>
      <c r="YK33" s="254"/>
      <c r="YL33" s="254"/>
      <c r="YM33" s="254"/>
      <c r="YN33" s="254"/>
      <c r="YO33" s="254"/>
      <c r="YP33" s="254"/>
      <c r="YQ33" s="254"/>
      <c r="YR33" s="254"/>
      <c r="YS33" s="254"/>
      <c r="YT33" s="254"/>
      <c r="YU33" s="254"/>
      <c r="YV33" s="254"/>
      <c r="YW33" s="254"/>
      <c r="YX33" s="254"/>
      <c r="YY33" s="254"/>
      <c r="YZ33" s="254"/>
      <c r="ZA33" s="254"/>
      <c r="ZB33" s="254"/>
      <c r="ZC33" s="254"/>
      <c r="ZD33" s="254"/>
      <c r="ZE33" s="254"/>
      <c r="ZF33" s="254"/>
      <c r="ZG33" s="254"/>
      <c r="ZH33" s="254"/>
      <c r="ZI33" s="254"/>
      <c r="ZJ33" s="254"/>
      <c r="ZK33" s="254"/>
      <c r="ZL33" s="254"/>
      <c r="ZM33" s="254"/>
      <c r="ZN33" s="254"/>
      <c r="ZO33" s="254"/>
      <c r="ZP33" s="254"/>
      <c r="ZQ33" s="254"/>
      <c r="ZR33" s="254"/>
      <c r="ZS33" s="254"/>
      <c r="ZT33" s="254"/>
      <c r="ZU33" s="254"/>
      <c r="ZV33" s="254"/>
      <c r="ZW33" s="254"/>
      <c r="ZX33" s="254"/>
      <c r="ZY33" s="254"/>
      <c r="ZZ33" s="254"/>
      <c r="AAA33" s="254"/>
      <c r="AAB33" s="254"/>
      <c r="AAC33" s="254"/>
      <c r="AAD33" s="254"/>
      <c r="AAE33" s="254"/>
      <c r="AAF33" s="254"/>
      <c r="AAG33" s="254"/>
      <c r="AAH33" s="254"/>
      <c r="AAI33" s="254"/>
      <c r="AAJ33" s="254"/>
      <c r="AAK33" s="254"/>
      <c r="AAL33" s="254"/>
      <c r="AAM33" s="254"/>
      <c r="AAN33" s="254"/>
      <c r="AAO33" s="254"/>
      <c r="AAP33" s="254"/>
      <c r="AAQ33" s="254"/>
      <c r="AAR33" s="254"/>
      <c r="AAS33" s="254"/>
      <c r="AAT33" s="254"/>
      <c r="AAU33" s="254"/>
      <c r="AAV33" s="254"/>
      <c r="AAW33" s="254"/>
      <c r="AAX33" s="254"/>
      <c r="AAY33" s="254"/>
      <c r="AAZ33" s="254"/>
      <c r="ABA33" s="254"/>
      <c r="ABB33" s="254"/>
      <c r="ABC33" s="254"/>
      <c r="ABD33" s="254"/>
      <c r="ABE33" s="254"/>
      <c r="ABF33" s="254"/>
      <c r="ABG33" s="254"/>
      <c r="ABH33" s="254"/>
      <c r="ABI33" s="254"/>
      <c r="ABJ33" s="254"/>
      <c r="ABK33" s="254"/>
      <c r="ABL33" s="254"/>
      <c r="ABM33" s="254"/>
      <c r="ABN33" s="254"/>
      <c r="ABO33" s="254"/>
      <c r="ABP33" s="254"/>
      <c r="ABQ33" s="254"/>
      <c r="ABR33" s="254"/>
      <c r="ABS33" s="254"/>
      <c r="ABT33" s="254"/>
      <c r="ABU33" s="254"/>
      <c r="ABV33" s="254"/>
      <c r="ABW33" s="254"/>
      <c r="ABX33" s="254"/>
      <c r="ABY33" s="254"/>
      <c r="ABZ33" s="254"/>
      <c r="ACA33" s="254"/>
      <c r="ACB33" s="254"/>
      <c r="ACC33" s="254"/>
      <c r="ACD33" s="254"/>
      <c r="ACE33" s="254"/>
      <c r="ACF33" s="254"/>
      <c r="ACG33" s="254"/>
      <c r="ACH33" s="254"/>
      <c r="ACI33" s="254"/>
      <c r="ACJ33" s="254"/>
      <c r="ACK33" s="254"/>
      <c r="ACL33" s="254"/>
      <c r="ACM33" s="254"/>
      <c r="ACN33" s="254"/>
      <c r="ACO33" s="254"/>
      <c r="ACP33" s="254"/>
      <c r="ACQ33" s="254"/>
      <c r="ACR33" s="254"/>
      <c r="ACS33" s="254"/>
      <c r="ACT33" s="254"/>
      <c r="ACU33" s="254"/>
      <c r="ACV33" s="254"/>
    </row>
    <row r="34" spans="1:776" s="259" customFormat="1" ht="6.75" hidden="1" customHeight="1" x14ac:dyDescent="0.35">
      <c r="A34" s="584"/>
      <c r="B34" s="585"/>
      <c r="C34" s="586"/>
      <c r="D34" s="586"/>
      <c r="E34" s="459"/>
      <c r="F34" s="460"/>
      <c r="G34" s="461"/>
      <c r="H34" s="242" t="str">
        <f t="shared" si="7"/>
        <v xml:space="preserve">   </v>
      </c>
      <c r="I34" s="261" t="str">
        <f t="shared" si="8"/>
        <v xml:space="preserve">   </v>
      </c>
      <c r="J34" s="254"/>
      <c r="K34" s="396" t="str">
        <f t="shared" si="1"/>
        <v xml:space="preserve">   </v>
      </c>
      <c r="L34" s="397"/>
      <c r="M34" s="397"/>
      <c r="N34" s="397"/>
      <c r="O34" s="397"/>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4"/>
      <c r="IM34" s="254"/>
      <c r="IN34" s="254"/>
      <c r="IO34" s="254"/>
      <c r="IP34" s="254"/>
      <c r="IQ34" s="254"/>
      <c r="IR34" s="254"/>
      <c r="IS34" s="254"/>
      <c r="IT34" s="254"/>
      <c r="IU34" s="254"/>
      <c r="IV34" s="254"/>
      <c r="IW34" s="254"/>
      <c r="IX34" s="254"/>
      <c r="IY34" s="254"/>
      <c r="IZ34" s="254"/>
      <c r="JA34" s="254"/>
      <c r="JB34" s="254"/>
      <c r="JC34" s="254"/>
      <c r="JD34" s="254"/>
      <c r="JE34" s="254"/>
      <c r="JF34" s="254"/>
      <c r="JG34" s="254"/>
      <c r="JH34" s="254"/>
      <c r="JI34" s="254"/>
      <c r="JJ34" s="254"/>
      <c r="JK34" s="254"/>
      <c r="JL34" s="254"/>
      <c r="JM34" s="254"/>
      <c r="JN34" s="254"/>
      <c r="JO34" s="254"/>
      <c r="JP34" s="254"/>
      <c r="JQ34" s="254"/>
      <c r="JR34" s="254"/>
      <c r="JS34" s="254"/>
      <c r="JT34" s="254"/>
      <c r="JU34" s="254"/>
      <c r="JV34" s="254"/>
      <c r="JW34" s="254"/>
      <c r="JX34" s="254"/>
      <c r="JY34" s="254"/>
      <c r="JZ34" s="254"/>
      <c r="KA34" s="254"/>
      <c r="KB34" s="254"/>
      <c r="KC34" s="254"/>
      <c r="KD34" s="254"/>
      <c r="KE34" s="254"/>
      <c r="KF34" s="254"/>
      <c r="KG34" s="254"/>
      <c r="KH34" s="254"/>
      <c r="KI34" s="254"/>
      <c r="KJ34" s="254"/>
      <c r="KK34" s="254"/>
      <c r="KL34" s="254"/>
      <c r="KM34" s="254"/>
      <c r="KN34" s="254"/>
      <c r="KO34" s="254"/>
      <c r="KP34" s="254"/>
      <c r="KQ34" s="254"/>
      <c r="KR34" s="254"/>
      <c r="KS34" s="254"/>
      <c r="KT34" s="254"/>
      <c r="KU34" s="254"/>
      <c r="KV34" s="254"/>
      <c r="KW34" s="254"/>
      <c r="KX34" s="254"/>
      <c r="KY34" s="254"/>
      <c r="KZ34" s="254"/>
      <c r="LA34" s="254"/>
      <c r="LB34" s="254"/>
      <c r="LC34" s="254"/>
      <c r="LD34" s="254"/>
      <c r="LE34" s="254"/>
      <c r="LF34" s="254"/>
      <c r="LG34" s="254"/>
      <c r="LH34" s="254"/>
      <c r="LI34" s="254"/>
      <c r="LJ34" s="254"/>
      <c r="LK34" s="254"/>
      <c r="LL34" s="254"/>
      <c r="LM34" s="254"/>
      <c r="LN34" s="254"/>
      <c r="LO34" s="254"/>
      <c r="LP34" s="254"/>
      <c r="LQ34" s="254"/>
      <c r="LR34" s="254"/>
      <c r="LS34" s="254"/>
      <c r="LT34" s="254"/>
      <c r="LU34" s="254"/>
      <c r="LV34" s="254"/>
      <c r="LW34" s="254"/>
      <c r="LX34" s="254"/>
      <c r="LY34" s="254"/>
      <c r="LZ34" s="254"/>
      <c r="MA34" s="254"/>
      <c r="MB34" s="254"/>
      <c r="MC34" s="254"/>
      <c r="MD34" s="254"/>
      <c r="ME34" s="254"/>
      <c r="MF34" s="254"/>
      <c r="MG34" s="254"/>
      <c r="MH34" s="254"/>
      <c r="MI34" s="254"/>
      <c r="MJ34" s="254"/>
      <c r="MK34" s="254"/>
      <c r="ML34" s="254"/>
      <c r="MM34" s="254"/>
      <c r="MN34" s="254"/>
      <c r="MO34" s="254"/>
      <c r="MP34" s="254"/>
      <c r="MQ34" s="254"/>
      <c r="MR34" s="254"/>
      <c r="MS34" s="254"/>
      <c r="MT34" s="254"/>
      <c r="MU34" s="254"/>
      <c r="MV34" s="254"/>
      <c r="MW34" s="254"/>
      <c r="MX34" s="254"/>
      <c r="MY34" s="254"/>
      <c r="MZ34" s="254"/>
      <c r="NA34" s="254"/>
      <c r="NB34" s="254"/>
      <c r="NC34" s="254"/>
      <c r="ND34" s="254"/>
      <c r="NE34" s="254"/>
      <c r="NF34" s="254"/>
      <c r="NG34" s="254"/>
      <c r="NH34" s="254"/>
      <c r="NI34" s="254"/>
      <c r="NJ34" s="254"/>
      <c r="NK34" s="254"/>
      <c r="NL34" s="254"/>
      <c r="NM34" s="254"/>
      <c r="NN34" s="254"/>
      <c r="NO34" s="254"/>
      <c r="NP34" s="254"/>
      <c r="NQ34" s="254"/>
      <c r="NR34" s="254"/>
      <c r="NS34" s="254"/>
      <c r="NT34" s="254"/>
      <c r="NU34" s="254"/>
      <c r="NV34" s="254"/>
      <c r="NW34" s="254"/>
      <c r="NX34" s="254"/>
      <c r="NY34" s="254"/>
      <c r="NZ34" s="254"/>
      <c r="OA34" s="254"/>
      <c r="OB34" s="254"/>
      <c r="OC34" s="254"/>
      <c r="OD34" s="254"/>
      <c r="OE34" s="254"/>
      <c r="OF34" s="254"/>
      <c r="OG34" s="254"/>
      <c r="OH34" s="254"/>
      <c r="OI34" s="254"/>
      <c r="OJ34" s="254"/>
      <c r="OK34" s="254"/>
      <c r="OL34" s="254"/>
      <c r="OM34" s="254"/>
      <c r="ON34" s="254"/>
      <c r="OO34" s="254"/>
      <c r="OP34" s="254"/>
      <c r="OQ34" s="254"/>
      <c r="OR34" s="254"/>
      <c r="OS34" s="254"/>
      <c r="OT34" s="254"/>
      <c r="OU34" s="254"/>
      <c r="OV34" s="254"/>
      <c r="OW34" s="254"/>
      <c r="OX34" s="254"/>
      <c r="OY34" s="254"/>
      <c r="OZ34" s="254"/>
      <c r="PA34" s="254"/>
      <c r="PB34" s="254"/>
      <c r="PC34" s="254"/>
      <c r="PD34" s="254"/>
      <c r="PE34" s="254"/>
      <c r="PF34" s="254"/>
      <c r="PG34" s="254"/>
      <c r="PH34" s="254"/>
      <c r="PI34" s="254"/>
      <c r="PJ34" s="254"/>
      <c r="PK34" s="254"/>
      <c r="PL34" s="254"/>
      <c r="PM34" s="254"/>
      <c r="PN34" s="254"/>
      <c r="PO34" s="254"/>
      <c r="PP34" s="254"/>
      <c r="PQ34" s="254"/>
      <c r="PR34" s="254"/>
      <c r="PS34" s="254"/>
      <c r="PT34" s="254"/>
      <c r="PU34" s="254"/>
      <c r="PV34" s="254"/>
      <c r="PW34" s="254"/>
      <c r="PX34" s="254"/>
      <c r="PY34" s="254"/>
      <c r="PZ34" s="254"/>
      <c r="QA34" s="254"/>
      <c r="QB34" s="254"/>
      <c r="QC34" s="254"/>
      <c r="QD34" s="254"/>
      <c r="QE34" s="254"/>
      <c r="QF34" s="254"/>
      <c r="QG34" s="254"/>
      <c r="QH34" s="254"/>
      <c r="QI34" s="254"/>
      <c r="QJ34" s="254"/>
      <c r="QK34" s="254"/>
      <c r="QL34" s="254"/>
      <c r="QM34" s="254"/>
      <c r="QN34" s="254"/>
      <c r="QO34" s="254"/>
      <c r="QP34" s="254"/>
      <c r="QQ34" s="254"/>
      <c r="QR34" s="254"/>
      <c r="QS34" s="254"/>
      <c r="QT34" s="254"/>
      <c r="QU34" s="254"/>
      <c r="QV34" s="254"/>
      <c r="QW34" s="254"/>
      <c r="QX34" s="254"/>
      <c r="QY34" s="254"/>
      <c r="QZ34" s="254"/>
      <c r="RA34" s="254"/>
      <c r="RB34" s="254"/>
      <c r="RC34" s="254"/>
      <c r="RD34" s="254"/>
      <c r="RE34" s="254"/>
      <c r="RF34" s="254"/>
      <c r="RG34" s="254"/>
      <c r="RH34" s="254"/>
      <c r="RI34" s="254"/>
      <c r="RJ34" s="254"/>
      <c r="RK34" s="254"/>
      <c r="RL34" s="254"/>
      <c r="RM34" s="254"/>
      <c r="RN34" s="254"/>
      <c r="RO34" s="254"/>
      <c r="RP34" s="254"/>
      <c r="RQ34" s="254"/>
      <c r="RR34" s="254"/>
      <c r="RS34" s="254"/>
      <c r="RT34" s="254"/>
      <c r="RU34" s="254"/>
      <c r="RV34" s="254"/>
      <c r="RW34" s="254"/>
      <c r="RX34" s="254"/>
      <c r="RY34" s="254"/>
      <c r="RZ34" s="254"/>
      <c r="SA34" s="254"/>
      <c r="SB34" s="254"/>
      <c r="SC34" s="254"/>
      <c r="SD34" s="254"/>
      <c r="SE34" s="254"/>
      <c r="SF34" s="254"/>
      <c r="SG34" s="254"/>
      <c r="SH34" s="254"/>
      <c r="SI34" s="254"/>
      <c r="SJ34" s="254"/>
      <c r="SK34" s="254"/>
      <c r="SL34" s="254"/>
      <c r="SM34" s="254"/>
      <c r="SN34" s="254"/>
      <c r="SO34" s="254"/>
      <c r="SP34" s="254"/>
      <c r="SQ34" s="254"/>
      <c r="SR34" s="254"/>
      <c r="SS34" s="254"/>
      <c r="ST34" s="254"/>
      <c r="SU34" s="254"/>
      <c r="SV34" s="254"/>
      <c r="SW34" s="254"/>
      <c r="SX34" s="254"/>
      <c r="SY34" s="254"/>
      <c r="SZ34" s="254"/>
      <c r="TA34" s="254"/>
      <c r="TB34" s="254"/>
      <c r="TC34" s="254"/>
      <c r="TD34" s="254"/>
      <c r="TE34" s="254"/>
      <c r="TF34" s="254"/>
      <c r="TG34" s="254"/>
      <c r="TH34" s="254"/>
      <c r="TI34" s="254"/>
      <c r="TJ34" s="254"/>
      <c r="TK34" s="254"/>
      <c r="TL34" s="254"/>
      <c r="TM34" s="254"/>
      <c r="TN34" s="254"/>
      <c r="TO34" s="254"/>
      <c r="TP34" s="254"/>
      <c r="TQ34" s="254"/>
      <c r="TR34" s="254"/>
      <c r="TS34" s="254"/>
      <c r="TT34" s="254"/>
      <c r="TU34" s="254"/>
      <c r="TV34" s="254"/>
      <c r="TW34" s="254"/>
      <c r="TX34" s="254"/>
      <c r="TY34" s="254"/>
      <c r="TZ34" s="254"/>
      <c r="UA34" s="254"/>
      <c r="UB34" s="254"/>
      <c r="UC34" s="254"/>
      <c r="UD34" s="254"/>
      <c r="UE34" s="254"/>
      <c r="UF34" s="254"/>
      <c r="UG34" s="254"/>
      <c r="UH34" s="254"/>
      <c r="UI34" s="254"/>
      <c r="UJ34" s="254"/>
      <c r="UK34" s="254"/>
      <c r="UL34" s="254"/>
      <c r="UM34" s="254"/>
      <c r="UN34" s="254"/>
      <c r="UO34" s="254"/>
      <c r="UP34" s="254"/>
      <c r="UQ34" s="254"/>
      <c r="UR34" s="254"/>
      <c r="US34" s="254"/>
      <c r="UT34" s="254"/>
      <c r="UU34" s="254"/>
      <c r="UV34" s="254"/>
      <c r="UW34" s="254"/>
      <c r="UX34" s="254"/>
      <c r="UY34" s="254"/>
      <c r="UZ34" s="254"/>
      <c r="VA34" s="254"/>
      <c r="VB34" s="254"/>
      <c r="VC34" s="254"/>
      <c r="VD34" s="254"/>
      <c r="VE34" s="254"/>
      <c r="VF34" s="254"/>
      <c r="VG34" s="254"/>
      <c r="VH34" s="254"/>
      <c r="VI34" s="254"/>
      <c r="VJ34" s="254"/>
      <c r="VK34" s="254"/>
      <c r="VL34" s="254"/>
      <c r="VM34" s="254"/>
      <c r="VN34" s="254"/>
      <c r="VO34" s="254"/>
      <c r="VP34" s="254"/>
      <c r="VQ34" s="254"/>
      <c r="VR34" s="254"/>
      <c r="VS34" s="254"/>
      <c r="VT34" s="254"/>
      <c r="VU34" s="254"/>
      <c r="VV34" s="254"/>
      <c r="VW34" s="254"/>
      <c r="VX34" s="254"/>
      <c r="VY34" s="254"/>
      <c r="VZ34" s="254"/>
      <c r="WA34" s="254"/>
      <c r="WB34" s="254"/>
      <c r="WC34" s="254"/>
      <c r="WD34" s="254"/>
      <c r="WE34" s="254"/>
      <c r="WF34" s="254"/>
      <c r="WG34" s="254"/>
      <c r="WH34" s="254"/>
      <c r="WI34" s="254"/>
      <c r="WJ34" s="254"/>
      <c r="WK34" s="254"/>
      <c r="WL34" s="254"/>
      <c r="WM34" s="254"/>
      <c r="WN34" s="254"/>
      <c r="WO34" s="254"/>
      <c r="WP34" s="254"/>
      <c r="WQ34" s="254"/>
      <c r="WR34" s="254"/>
      <c r="WS34" s="254"/>
      <c r="WT34" s="254"/>
      <c r="WU34" s="254"/>
      <c r="WV34" s="254"/>
      <c r="WW34" s="254"/>
      <c r="WX34" s="254"/>
      <c r="WY34" s="254"/>
      <c r="WZ34" s="254"/>
      <c r="XA34" s="254"/>
      <c r="XB34" s="254"/>
      <c r="XC34" s="254"/>
      <c r="XD34" s="254"/>
      <c r="XE34" s="254"/>
      <c r="XF34" s="254"/>
      <c r="XG34" s="254"/>
      <c r="XH34" s="254"/>
      <c r="XI34" s="254"/>
      <c r="XJ34" s="254"/>
      <c r="XK34" s="254"/>
      <c r="XL34" s="254"/>
      <c r="XM34" s="254"/>
      <c r="XN34" s="254"/>
      <c r="XO34" s="254"/>
      <c r="XP34" s="254"/>
      <c r="XQ34" s="254"/>
      <c r="XR34" s="254"/>
      <c r="XS34" s="254"/>
      <c r="XT34" s="254"/>
      <c r="XU34" s="254"/>
      <c r="XV34" s="254"/>
      <c r="XW34" s="254"/>
      <c r="XX34" s="254"/>
      <c r="XY34" s="254"/>
      <c r="XZ34" s="254"/>
      <c r="YA34" s="254"/>
      <c r="YB34" s="254"/>
      <c r="YC34" s="254"/>
      <c r="YD34" s="254"/>
      <c r="YE34" s="254"/>
      <c r="YF34" s="254"/>
      <c r="YG34" s="254"/>
      <c r="YH34" s="254"/>
      <c r="YI34" s="254"/>
      <c r="YJ34" s="254"/>
      <c r="YK34" s="254"/>
      <c r="YL34" s="254"/>
      <c r="YM34" s="254"/>
      <c r="YN34" s="254"/>
      <c r="YO34" s="254"/>
      <c r="YP34" s="254"/>
      <c r="YQ34" s="254"/>
      <c r="YR34" s="254"/>
      <c r="YS34" s="254"/>
      <c r="YT34" s="254"/>
      <c r="YU34" s="254"/>
      <c r="YV34" s="254"/>
      <c r="YW34" s="254"/>
      <c r="YX34" s="254"/>
      <c r="YY34" s="254"/>
      <c r="YZ34" s="254"/>
      <c r="ZA34" s="254"/>
      <c r="ZB34" s="254"/>
      <c r="ZC34" s="254"/>
      <c r="ZD34" s="254"/>
      <c r="ZE34" s="254"/>
      <c r="ZF34" s="254"/>
      <c r="ZG34" s="254"/>
      <c r="ZH34" s="254"/>
      <c r="ZI34" s="254"/>
      <c r="ZJ34" s="254"/>
      <c r="ZK34" s="254"/>
      <c r="ZL34" s="254"/>
      <c r="ZM34" s="254"/>
      <c r="ZN34" s="254"/>
      <c r="ZO34" s="254"/>
      <c r="ZP34" s="254"/>
      <c r="ZQ34" s="254"/>
      <c r="ZR34" s="254"/>
      <c r="ZS34" s="254"/>
      <c r="ZT34" s="254"/>
      <c r="ZU34" s="254"/>
      <c r="ZV34" s="254"/>
      <c r="ZW34" s="254"/>
      <c r="ZX34" s="254"/>
      <c r="ZY34" s="254"/>
      <c r="ZZ34" s="254"/>
      <c r="AAA34" s="254"/>
      <c r="AAB34" s="254"/>
      <c r="AAC34" s="254"/>
      <c r="AAD34" s="254"/>
      <c r="AAE34" s="254"/>
      <c r="AAF34" s="254"/>
      <c r="AAG34" s="254"/>
      <c r="AAH34" s="254"/>
      <c r="AAI34" s="254"/>
      <c r="AAJ34" s="254"/>
      <c r="AAK34" s="254"/>
      <c r="AAL34" s="254"/>
      <c r="AAM34" s="254"/>
      <c r="AAN34" s="254"/>
      <c r="AAO34" s="254"/>
      <c r="AAP34" s="254"/>
      <c r="AAQ34" s="254"/>
      <c r="AAR34" s="254"/>
      <c r="AAS34" s="254"/>
      <c r="AAT34" s="254"/>
      <c r="AAU34" s="254"/>
      <c r="AAV34" s="254"/>
      <c r="AAW34" s="254"/>
      <c r="AAX34" s="254"/>
      <c r="AAY34" s="254"/>
      <c r="AAZ34" s="254"/>
      <c r="ABA34" s="254"/>
      <c r="ABB34" s="254"/>
      <c r="ABC34" s="254"/>
      <c r="ABD34" s="254"/>
      <c r="ABE34" s="254"/>
      <c r="ABF34" s="254"/>
      <c r="ABG34" s="254"/>
      <c r="ABH34" s="254"/>
      <c r="ABI34" s="254"/>
      <c r="ABJ34" s="254"/>
      <c r="ABK34" s="254"/>
      <c r="ABL34" s="254"/>
      <c r="ABM34" s="254"/>
      <c r="ABN34" s="254"/>
      <c r="ABO34" s="254"/>
      <c r="ABP34" s="254"/>
      <c r="ABQ34" s="254"/>
      <c r="ABR34" s="254"/>
      <c r="ABS34" s="254"/>
      <c r="ABT34" s="254"/>
      <c r="ABU34" s="254"/>
      <c r="ABV34" s="254"/>
      <c r="ABW34" s="254"/>
      <c r="ABX34" s="254"/>
      <c r="ABY34" s="254"/>
      <c r="ABZ34" s="254"/>
      <c r="ACA34" s="254"/>
      <c r="ACB34" s="254"/>
      <c r="ACC34" s="254"/>
      <c r="ACD34" s="254"/>
      <c r="ACE34" s="254"/>
      <c r="ACF34" s="254"/>
      <c r="ACG34" s="254"/>
      <c r="ACH34" s="254"/>
      <c r="ACI34" s="254"/>
      <c r="ACJ34" s="254"/>
      <c r="ACK34" s="254"/>
      <c r="ACL34" s="254"/>
      <c r="ACM34" s="254"/>
      <c r="ACN34" s="254"/>
      <c r="ACO34" s="254"/>
      <c r="ACP34" s="254"/>
      <c r="ACQ34" s="254"/>
      <c r="ACR34" s="254"/>
      <c r="ACS34" s="254"/>
      <c r="ACT34" s="254"/>
      <c r="ACU34" s="254"/>
      <c r="ACV34" s="254"/>
    </row>
    <row r="35" spans="1:776" s="256" customFormat="1" ht="79.5" hidden="1" customHeight="1" x14ac:dyDescent="0.35">
      <c r="A35" s="264" t="s">
        <v>2051</v>
      </c>
      <c r="B35" s="445">
        <f>+'Formulario solicitud'!B56</f>
        <v>0</v>
      </c>
      <c r="C35" s="446"/>
      <c r="D35" s="446"/>
      <c r="E35" s="446"/>
      <c r="F35" s="446"/>
      <c r="G35" s="447"/>
      <c r="H35" s="447"/>
      <c r="I35" s="448"/>
      <c r="J35" s="244"/>
      <c r="K35" s="453" t="str">
        <f t="shared" si="1"/>
        <v xml:space="preserve">   </v>
      </c>
      <c r="L35" s="454"/>
      <c r="M35" s="454"/>
      <c r="N35" s="454"/>
      <c r="O35" s="45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c r="IK35" s="244"/>
      <c r="IL35" s="244"/>
      <c r="IM35" s="244"/>
      <c r="IN35" s="244"/>
      <c r="IO35" s="244"/>
      <c r="IP35" s="244"/>
      <c r="IQ35" s="244"/>
      <c r="IR35" s="244"/>
      <c r="IS35" s="244"/>
      <c r="IT35" s="244"/>
      <c r="IU35" s="244"/>
      <c r="IV35" s="244"/>
      <c r="IW35" s="244"/>
      <c r="IX35" s="244"/>
      <c r="IY35" s="244"/>
      <c r="IZ35" s="244"/>
      <c r="JA35" s="244"/>
      <c r="JB35" s="244"/>
      <c r="JC35" s="244"/>
      <c r="JD35" s="244"/>
      <c r="JE35" s="244"/>
      <c r="JF35" s="244"/>
      <c r="JG35" s="244"/>
      <c r="JH35" s="244"/>
      <c r="JI35" s="244"/>
      <c r="JJ35" s="244"/>
      <c r="JK35" s="244"/>
      <c r="JL35" s="244"/>
      <c r="JM35" s="244"/>
      <c r="JN35" s="244"/>
      <c r="JO35" s="244"/>
      <c r="JP35" s="244"/>
      <c r="JQ35" s="244"/>
      <c r="JR35" s="244"/>
      <c r="JS35" s="244"/>
      <c r="JT35" s="244"/>
      <c r="JU35" s="244"/>
      <c r="JV35" s="244"/>
      <c r="JW35" s="244"/>
      <c r="JX35" s="244"/>
      <c r="JY35" s="244"/>
      <c r="JZ35" s="244"/>
      <c r="KA35" s="244"/>
      <c r="KB35" s="244"/>
      <c r="KC35" s="244"/>
      <c r="KD35" s="244"/>
      <c r="KE35" s="244"/>
      <c r="KF35" s="244"/>
      <c r="KG35" s="244"/>
      <c r="KH35" s="244"/>
      <c r="KI35" s="244"/>
      <c r="KJ35" s="244"/>
      <c r="KK35" s="244"/>
      <c r="KL35" s="244"/>
      <c r="KM35" s="244"/>
      <c r="KN35" s="244"/>
      <c r="KO35" s="244"/>
      <c r="KP35" s="244"/>
      <c r="KQ35" s="244"/>
      <c r="KR35" s="244"/>
      <c r="KS35" s="244"/>
      <c r="KT35" s="244"/>
      <c r="KU35" s="244"/>
      <c r="KV35" s="244"/>
      <c r="KW35" s="244"/>
      <c r="KX35" s="244"/>
      <c r="KY35" s="244"/>
      <c r="KZ35" s="244"/>
      <c r="LA35" s="244"/>
      <c r="LB35" s="244"/>
      <c r="LC35" s="244"/>
      <c r="LD35" s="244"/>
      <c r="LE35" s="244"/>
      <c r="LF35" s="244"/>
      <c r="LG35" s="244"/>
      <c r="LH35" s="244"/>
      <c r="LI35" s="244"/>
      <c r="LJ35" s="244"/>
      <c r="LK35" s="244"/>
      <c r="LL35" s="244"/>
      <c r="LM35" s="244"/>
      <c r="LN35" s="244"/>
      <c r="LO35" s="244"/>
      <c r="LP35" s="244"/>
      <c r="LQ35" s="244"/>
      <c r="LR35" s="244"/>
      <c r="LS35" s="244"/>
      <c r="LT35" s="244"/>
      <c r="LU35" s="244"/>
      <c r="LV35" s="244"/>
      <c r="LW35" s="244"/>
      <c r="LX35" s="244"/>
      <c r="LY35" s="244"/>
      <c r="LZ35" s="244"/>
      <c r="MA35" s="244"/>
      <c r="MB35" s="244"/>
      <c r="MC35" s="244"/>
      <c r="MD35" s="244"/>
      <c r="ME35" s="244"/>
      <c r="MF35" s="244"/>
      <c r="MG35" s="244"/>
      <c r="MH35" s="244"/>
      <c r="MI35" s="244"/>
      <c r="MJ35" s="244"/>
      <c r="MK35" s="244"/>
      <c r="ML35" s="244"/>
      <c r="MM35" s="244"/>
      <c r="MN35" s="244"/>
      <c r="MO35" s="244"/>
      <c r="MP35" s="244"/>
      <c r="MQ35" s="244"/>
      <c r="MR35" s="244"/>
      <c r="MS35" s="244"/>
      <c r="MT35" s="244"/>
      <c r="MU35" s="244"/>
      <c r="MV35" s="244"/>
      <c r="MW35" s="244"/>
      <c r="MX35" s="244"/>
      <c r="MY35" s="244"/>
      <c r="MZ35" s="244"/>
      <c r="NA35" s="244"/>
      <c r="NB35" s="244"/>
      <c r="NC35" s="244"/>
      <c r="ND35" s="244"/>
      <c r="NE35" s="244"/>
      <c r="NF35" s="244"/>
      <c r="NG35" s="244"/>
      <c r="NH35" s="244"/>
      <c r="NI35" s="244"/>
      <c r="NJ35" s="244"/>
      <c r="NK35" s="244"/>
      <c r="NL35" s="244"/>
      <c r="NM35" s="244"/>
      <c r="NN35" s="244"/>
      <c r="NO35" s="244"/>
      <c r="NP35" s="244"/>
      <c r="NQ35" s="244"/>
      <c r="NR35" s="244"/>
      <c r="NS35" s="244"/>
      <c r="NT35" s="244"/>
      <c r="NU35" s="244"/>
      <c r="NV35" s="244"/>
      <c r="NW35" s="244"/>
      <c r="NX35" s="244"/>
      <c r="NY35" s="244"/>
      <c r="NZ35" s="244"/>
      <c r="OA35" s="244"/>
      <c r="OB35" s="244"/>
      <c r="OC35" s="244"/>
      <c r="OD35" s="244"/>
      <c r="OE35" s="244"/>
      <c r="OF35" s="244"/>
      <c r="OG35" s="244"/>
      <c r="OH35" s="244"/>
      <c r="OI35" s="244"/>
      <c r="OJ35" s="244"/>
      <c r="OK35" s="244"/>
      <c r="OL35" s="244"/>
      <c r="OM35" s="244"/>
      <c r="ON35" s="244"/>
      <c r="OO35" s="244"/>
      <c r="OP35" s="244"/>
      <c r="OQ35" s="244"/>
      <c r="OR35" s="244"/>
      <c r="OS35" s="244"/>
      <c r="OT35" s="244"/>
      <c r="OU35" s="244"/>
      <c r="OV35" s="244"/>
      <c r="OW35" s="244"/>
      <c r="OX35" s="244"/>
      <c r="OY35" s="244"/>
      <c r="OZ35" s="244"/>
      <c r="PA35" s="244"/>
      <c r="PB35" s="244"/>
      <c r="PC35" s="244"/>
      <c r="PD35" s="244"/>
      <c r="PE35" s="244"/>
      <c r="PF35" s="244"/>
      <c r="PG35" s="244"/>
      <c r="PH35" s="244"/>
      <c r="PI35" s="244"/>
      <c r="PJ35" s="244"/>
      <c r="PK35" s="244"/>
      <c r="PL35" s="244"/>
      <c r="PM35" s="244"/>
      <c r="PN35" s="244"/>
      <c r="PO35" s="244"/>
      <c r="PP35" s="244"/>
      <c r="PQ35" s="244"/>
      <c r="PR35" s="244"/>
      <c r="PS35" s="244"/>
      <c r="PT35" s="244"/>
      <c r="PU35" s="244"/>
      <c r="PV35" s="244"/>
      <c r="PW35" s="244"/>
      <c r="PX35" s="244"/>
      <c r="PY35" s="244"/>
      <c r="PZ35" s="244"/>
      <c r="QA35" s="244"/>
      <c r="QB35" s="244"/>
      <c r="QC35" s="244"/>
      <c r="QD35" s="244"/>
      <c r="QE35" s="244"/>
      <c r="QF35" s="244"/>
      <c r="QG35" s="244"/>
      <c r="QH35" s="244"/>
      <c r="QI35" s="244"/>
      <c r="QJ35" s="244"/>
      <c r="QK35" s="244"/>
      <c r="QL35" s="244"/>
      <c r="QM35" s="244"/>
      <c r="QN35" s="244"/>
      <c r="QO35" s="244"/>
      <c r="QP35" s="244"/>
      <c r="QQ35" s="244"/>
      <c r="QR35" s="244"/>
      <c r="QS35" s="244"/>
      <c r="QT35" s="244"/>
      <c r="QU35" s="244"/>
      <c r="QV35" s="244"/>
      <c r="QW35" s="244"/>
      <c r="QX35" s="244"/>
      <c r="QY35" s="244"/>
      <c r="QZ35" s="244"/>
      <c r="RA35" s="244"/>
      <c r="RB35" s="244"/>
      <c r="RC35" s="244"/>
      <c r="RD35" s="244"/>
      <c r="RE35" s="244"/>
      <c r="RF35" s="244"/>
      <c r="RG35" s="244"/>
      <c r="RH35" s="244"/>
      <c r="RI35" s="244"/>
      <c r="RJ35" s="244"/>
      <c r="RK35" s="244"/>
      <c r="RL35" s="244"/>
      <c r="RM35" s="244"/>
      <c r="RN35" s="244"/>
      <c r="RO35" s="244"/>
      <c r="RP35" s="244"/>
      <c r="RQ35" s="244"/>
      <c r="RR35" s="244"/>
      <c r="RS35" s="244"/>
      <c r="RT35" s="244"/>
      <c r="RU35" s="244"/>
      <c r="RV35" s="244"/>
      <c r="RW35" s="244"/>
      <c r="RX35" s="244"/>
      <c r="RY35" s="244"/>
      <c r="RZ35" s="244"/>
      <c r="SA35" s="244"/>
      <c r="SB35" s="244"/>
      <c r="SC35" s="244"/>
      <c r="SD35" s="244"/>
      <c r="SE35" s="244"/>
      <c r="SF35" s="244"/>
      <c r="SG35" s="244"/>
      <c r="SH35" s="244"/>
      <c r="SI35" s="244"/>
      <c r="SJ35" s="244"/>
      <c r="SK35" s="244"/>
      <c r="SL35" s="244"/>
      <c r="SM35" s="244"/>
      <c r="SN35" s="244"/>
      <c r="SO35" s="244"/>
      <c r="SP35" s="244"/>
      <c r="SQ35" s="244"/>
      <c r="SR35" s="244"/>
      <c r="SS35" s="244"/>
      <c r="ST35" s="244"/>
      <c r="SU35" s="244"/>
      <c r="SV35" s="244"/>
      <c r="SW35" s="244"/>
      <c r="SX35" s="244"/>
      <c r="SY35" s="244"/>
      <c r="SZ35" s="244"/>
      <c r="TA35" s="244"/>
      <c r="TB35" s="244"/>
      <c r="TC35" s="244"/>
      <c r="TD35" s="244"/>
      <c r="TE35" s="244"/>
      <c r="TF35" s="244"/>
      <c r="TG35" s="244"/>
      <c r="TH35" s="244"/>
      <c r="TI35" s="244"/>
      <c r="TJ35" s="244"/>
      <c r="TK35" s="244"/>
      <c r="TL35" s="244"/>
      <c r="TM35" s="244"/>
      <c r="TN35" s="244"/>
      <c r="TO35" s="244"/>
      <c r="TP35" s="244"/>
      <c r="TQ35" s="244"/>
      <c r="TR35" s="244"/>
      <c r="TS35" s="244"/>
      <c r="TT35" s="244"/>
      <c r="TU35" s="244"/>
      <c r="TV35" s="244"/>
      <c r="TW35" s="244"/>
      <c r="TX35" s="244"/>
      <c r="TY35" s="244"/>
      <c r="TZ35" s="244"/>
      <c r="UA35" s="244"/>
      <c r="UB35" s="244"/>
      <c r="UC35" s="244"/>
      <c r="UD35" s="244"/>
      <c r="UE35" s="244"/>
      <c r="UF35" s="244"/>
      <c r="UG35" s="244"/>
      <c r="UH35" s="244"/>
      <c r="UI35" s="244"/>
      <c r="UJ35" s="244"/>
      <c r="UK35" s="244"/>
      <c r="UL35" s="244"/>
      <c r="UM35" s="244"/>
      <c r="UN35" s="244"/>
      <c r="UO35" s="244"/>
      <c r="UP35" s="244"/>
      <c r="UQ35" s="244"/>
      <c r="UR35" s="244"/>
      <c r="US35" s="244"/>
      <c r="UT35" s="244"/>
      <c r="UU35" s="244"/>
      <c r="UV35" s="244"/>
      <c r="UW35" s="244"/>
      <c r="UX35" s="244"/>
      <c r="UY35" s="244"/>
      <c r="UZ35" s="244"/>
      <c r="VA35" s="244"/>
      <c r="VB35" s="244"/>
      <c r="VC35" s="244"/>
      <c r="VD35" s="244"/>
      <c r="VE35" s="244"/>
      <c r="VF35" s="244"/>
      <c r="VG35" s="244"/>
      <c r="VH35" s="244"/>
      <c r="VI35" s="244"/>
      <c r="VJ35" s="244"/>
      <c r="VK35" s="244"/>
      <c r="VL35" s="244"/>
      <c r="VM35" s="244"/>
      <c r="VN35" s="244"/>
      <c r="VO35" s="244"/>
      <c r="VP35" s="244"/>
      <c r="VQ35" s="244"/>
      <c r="VR35" s="244"/>
      <c r="VS35" s="244"/>
      <c r="VT35" s="244"/>
      <c r="VU35" s="244"/>
      <c r="VV35" s="244"/>
      <c r="VW35" s="244"/>
      <c r="VX35" s="244"/>
      <c r="VY35" s="244"/>
      <c r="VZ35" s="244"/>
      <c r="WA35" s="244"/>
      <c r="WB35" s="244"/>
      <c r="WC35" s="244"/>
      <c r="WD35" s="244"/>
      <c r="WE35" s="244"/>
      <c r="WF35" s="244"/>
      <c r="WG35" s="244"/>
      <c r="WH35" s="244"/>
      <c r="WI35" s="244"/>
      <c r="WJ35" s="244"/>
      <c r="WK35" s="244"/>
      <c r="WL35" s="244"/>
      <c r="WM35" s="244"/>
      <c r="WN35" s="244"/>
      <c r="WO35" s="244"/>
      <c r="WP35" s="244"/>
      <c r="WQ35" s="244"/>
      <c r="WR35" s="244"/>
      <c r="WS35" s="244"/>
      <c r="WT35" s="244"/>
      <c r="WU35" s="244"/>
      <c r="WV35" s="244"/>
      <c r="WW35" s="244"/>
      <c r="WX35" s="244"/>
      <c r="WY35" s="244"/>
      <c r="WZ35" s="244"/>
      <c r="XA35" s="244"/>
      <c r="XB35" s="244"/>
      <c r="XC35" s="244"/>
      <c r="XD35" s="244"/>
      <c r="XE35" s="244"/>
      <c r="XF35" s="244"/>
      <c r="XG35" s="244"/>
      <c r="XH35" s="244"/>
      <c r="XI35" s="244"/>
      <c r="XJ35" s="244"/>
      <c r="XK35" s="244"/>
      <c r="XL35" s="244"/>
      <c r="XM35" s="244"/>
      <c r="XN35" s="244"/>
      <c r="XO35" s="244"/>
      <c r="XP35" s="244"/>
      <c r="XQ35" s="244"/>
      <c r="XR35" s="244"/>
      <c r="XS35" s="244"/>
      <c r="XT35" s="244"/>
      <c r="XU35" s="244"/>
      <c r="XV35" s="244"/>
      <c r="XW35" s="244"/>
      <c r="XX35" s="244"/>
      <c r="XY35" s="244"/>
      <c r="XZ35" s="244"/>
      <c r="YA35" s="244"/>
      <c r="YB35" s="244"/>
      <c r="YC35" s="244"/>
      <c r="YD35" s="244"/>
      <c r="YE35" s="244"/>
      <c r="YF35" s="244"/>
      <c r="YG35" s="244"/>
      <c r="YH35" s="244"/>
      <c r="YI35" s="244"/>
      <c r="YJ35" s="244"/>
      <c r="YK35" s="244"/>
      <c r="YL35" s="244"/>
      <c r="YM35" s="244"/>
      <c r="YN35" s="244"/>
      <c r="YO35" s="244"/>
      <c r="YP35" s="244"/>
      <c r="YQ35" s="244"/>
      <c r="YR35" s="244"/>
      <c r="YS35" s="244"/>
      <c r="YT35" s="244"/>
      <c r="YU35" s="244"/>
      <c r="YV35" s="244"/>
      <c r="YW35" s="244"/>
      <c r="YX35" s="244"/>
      <c r="YY35" s="244"/>
      <c r="YZ35" s="244"/>
      <c r="ZA35" s="244"/>
      <c r="ZB35" s="244"/>
      <c r="ZC35" s="244"/>
      <c r="ZD35" s="244"/>
      <c r="ZE35" s="244"/>
      <c r="ZF35" s="244"/>
      <c r="ZG35" s="244"/>
      <c r="ZH35" s="244"/>
      <c r="ZI35" s="244"/>
      <c r="ZJ35" s="244"/>
      <c r="ZK35" s="244"/>
      <c r="ZL35" s="244"/>
      <c r="ZM35" s="244"/>
      <c r="ZN35" s="244"/>
      <c r="ZO35" s="244"/>
      <c r="ZP35" s="244"/>
      <c r="ZQ35" s="244"/>
      <c r="ZR35" s="244"/>
      <c r="ZS35" s="244"/>
      <c r="ZT35" s="244"/>
      <c r="ZU35" s="244"/>
      <c r="ZV35" s="244"/>
      <c r="ZW35" s="244"/>
      <c r="ZX35" s="244"/>
      <c r="ZY35" s="244"/>
      <c r="ZZ35" s="244"/>
      <c r="AAA35" s="244"/>
      <c r="AAB35" s="244"/>
      <c r="AAC35" s="244"/>
      <c r="AAD35" s="244"/>
      <c r="AAE35" s="244"/>
      <c r="AAF35" s="244"/>
      <c r="AAG35" s="244"/>
      <c r="AAH35" s="244"/>
      <c r="AAI35" s="244"/>
      <c r="AAJ35" s="244"/>
      <c r="AAK35" s="244"/>
      <c r="AAL35" s="244"/>
      <c r="AAM35" s="244"/>
      <c r="AAN35" s="244"/>
      <c r="AAO35" s="244"/>
      <c r="AAP35" s="244"/>
      <c r="AAQ35" s="244"/>
      <c r="AAR35" s="244"/>
      <c r="AAS35" s="244"/>
      <c r="AAT35" s="244"/>
      <c r="AAU35" s="244"/>
      <c r="AAV35" s="244"/>
      <c r="AAW35" s="244"/>
      <c r="AAX35" s="244"/>
      <c r="AAY35" s="244"/>
      <c r="AAZ35" s="244"/>
      <c r="ABA35" s="244"/>
      <c r="ABB35" s="244"/>
      <c r="ABC35" s="244"/>
      <c r="ABD35" s="244"/>
      <c r="ABE35" s="244"/>
      <c r="ABF35" s="244"/>
      <c r="ABG35" s="244"/>
      <c r="ABH35" s="244"/>
      <c r="ABI35" s="244"/>
      <c r="ABJ35" s="244"/>
      <c r="ABK35" s="244"/>
      <c r="ABL35" s="244"/>
      <c r="ABM35" s="244"/>
      <c r="ABN35" s="244"/>
      <c r="ABO35" s="244"/>
      <c r="ABP35" s="244"/>
      <c r="ABQ35" s="244"/>
      <c r="ABR35" s="244"/>
      <c r="ABS35" s="244"/>
      <c r="ABT35" s="244"/>
      <c r="ABU35" s="244"/>
      <c r="ABV35" s="244"/>
      <c r="ABW35" s="244"/>
      <c r="ABX35" s="244"/>
      <c r="ABY35" s="244"/>
      <c r="ABZ35" s="244"/>
      <c r="ACA35" s="244"/>
      <c r="ACB35" s="244"/>
      <c r="ACC35" s="244"/>
      <c r="ACD35" s="244"/>
      <c r="ACE35" s="244"/>
      <c r="ACF35" s="244"/>
      <c r="ACG35" s="244"/>
      <c r="ACH35" s="244"/>
      <c r="ACI35" s="244"/>
      <c r="ACJ35" s="244"/>
      <c r="ACK35" s="244"/>
      <c r="ACL35" s="244"/>
      <c r="ACM35" s="244"/>
      <c r="ACN35" s="244"/>
      <c r="ACO35" s="244"/>
      <c r="ACP35" s="244"/>
      <c r="ACQ35" s="244"/>
      <c r="ACR35" s="244"/>
      <c r="ACS35" s="244"/>
      <c r="ACT35" s="244"/>
      <c r="ACU35" s="244"/>
      <c r="ACV35" s="244"/>
    </row>
    <row r="36" spans="1:776" ht="29.5" customHeight="1" x14ac:dyDescent="0.35">
      <c r="A36" s="455" t="s">
        <v>2106</v>
      </c>
      <c r="B36" s="456"/>
      <c r="C36" s="456"/>
      <c r="D36" s="456"/>
      <c r="E36" s="456"/>
      <c r="F36" s="456"/>
      <c r="G36" s="153" t="s">
        <v>1805</v>
      </c>
      <c r="H36" s="457" t="str">
        <f t="shared" ref="H36" si="9">IF(G36="No","INCUMPLIMIENTO GRAVE","OK")</f>
        <v>OK</v>
      </c>
      <c r="I36" s="458"/>
      <c r="K36" s="398" t="str">
        <f>+IF(G36="No","ya que consultados los términos de la resolución aprobatoria de la otra entidad que financia este proyecto, ésta es incompatible con la ayuda económica de la convocatoria de Fundación ONCE."," ")</f>
        <v xml:space="preserve"> </v>
      </c>
      <c r="L36" s="399"/>
      <c r="M36" s="399"/>
      <c r="N36" s="399"/>
      <c r="O36" s="399"/>
    </row>
    <row r="37" spans="1:776" ht="37" customHeight="1" x14ac:dyDescent="0.35">
      <c r="A37" s="455" t="s">
        <v>2210</v>
      </c>
      <c r="B37" s="456"/>
      <c r="C37" s="456"/>
      <c r="D37" s="456"/>
      <c r="E37" s="456"/>
      <c r="F37" s="456"/>
      <c r="G37" s="153" t="s">
        <v>1805</v>
      </c>
      <c r="H37" s="457" t="str">
        <f t="shared" ref="H37" si="10">IF(G37="No","INCUMPLIMIENTO GRAVE","OK")</f>
        <v>OK</v>
      </c>
      <c r="I37" s="458"/>
      <c r="K37" s="398" t="str">
        <f>+IF(G37="No","al no estar suficientemente acreditada la cualificación del / los promotor/es, exigible para este tipo de actividad empresarial, mediante la información y/o documentación aportada.","  ")</f>
        <v xml:space="preserve">  </v>
      </c>
      <c r="L37" s="399"/>
      <c r="M37" s="399"/>
      <c r="N37" s="399"/>
      <c r="O37" s="399"/>
    </row>
    <row r="38" spans="1:776" s="240" customFormat="1" ht="14.15" hidden="1" customHeight="1" x14ac:dyDescent="0.35">
      <c r="A38" s="613" t="s">
        <v>2128</v>
      </c>
      <c r="B38" s="614"/>
      <c r="C38" s="615"/>
      <c r="D38" s="616" t="str">
        <f>+'Formulario solicitud'!F36</f>
        <v>__</v>
      </c>
      <c r="E38" s="617"/>
      <c r="F38" s="617"/>
      <c r="G38" s="617"/>
      <c r="H38" s="617"/>
      <c r="I38" s="618"/>
      <c r="J38" s="239"/>
      <c r="K38" s="257"/>
      <c r="L38" s="258"/>
      <c r="M38" s="258"/>
      <c r="N38" s="258"/>
      <c r="O38" s="258"/>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39"/>
      <c r="EO38" s="239"/>
      <c r="EP38" s="239"/>
      <c r="EQ38" s="239"/>
      <c r="ER38" s="239"/>
      <c r="ES38" s="239"/>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39"/>
      <c r="FR38" s="239"/>
      <c r="FS38" s="239"/>
      <c r="FT38" s="239"/>
      <c r="FU38" s="239"/>
      <c r="FV38" s="239"/>
      <c r="FW38" s="239"/>
      <c r="FX38" s="239"/>
      <c r="FY38" s="239"/>
      <c r="FZ38" s="239"/>
      <c r="GA38" s="239"/>
      <c r="GB38" s="239"/>
      <c r="GC38" s="239"/>
      <c r="GD38" s="239"/>
      <c r="GE38" s="239"/>
      <c r="GF38" s="239"/>
      <c r="GG38" s="239"/>
      <c r="GH38" s="239"/>
      <c r="GI38" s="239"/>
      <c r="GJ38" s="239"/>
      <c r="GK38" s="239"/>
      <c r="GL38" s="239"/>
      <c r="GM38" s="239"/>
      <c r="GN38" s="239"/>
      <c r="GO38" s="239"/>
      <c r="GP38" s="239"/>
      <c r="GQ38" s="239"/>
      <c r="GR38" s="239"/>
      <c r="GS38" s="239"/>
      <c r="GT38" s="239"/>
      <c r="GU38" s="239"/>
      <c r="GV38" s="239"/>
      <c r="GW38" s="239"/>
      <c r="GX38" s="239"/>
      <c r="GY38" s="239"/>
      <c r="GZ38" s="239"/>
      <c r="HA38" s="239"/>
      <c r="HB38" s="239"/>
      <c r="HC38" s="239"/>
      <c r="HD38" s="239"/>
      <c r="HE38" s="239"/>
      <c r="HF38" s="239"/>
      <c r="HG38" s="239"/>
      <c r="HH38" s="239"/>
      <c r="HI38" s="239"/>
      <c r="HJ38" s="239"/>
      <c r="HK38" s="239"/>
      <c r="HL38" s="239"/>
      <c r="HM38" s="239"/>
      <c r="HN38" s="239"/>
      <c r="HO38" s="239"/>
      <c r="HP38" s="239"/>
      <c r="HQ38" s="239"/>
      <c r="HR38" s="239"/>
      <c r="HS38" s="239"/>
      <c r="HT38" s="239"/>
      <c r="HU38" s="239"/>
      <c r="HV38" s="239"/>
      <c r="HW38" s="239"/>
      <c r="HX38" s="239"/>
      <c r="HY38" s="239"/>
      <c r="HZ38" s="239"/>
      <c r="IA38" s="239"/>
      <c r="IB38" s="239"/>
      <c r="IC38" s="239"/>
      <c r="ID38" s="239"/>
      <c r="IE38" s="239"/>
      <c r="IF38" s="239"/>
      <c r="IG38" s="239"/>
      <c r="IH38" s="239"/>
      <c r="II38" s="239"/>
      <c r="IJ38" s="239"/>
      <c r="IK38" s="239"/>
      <c r="IL38" s="239"/>
      <c r="IM38" s="239"/>
      <c r="IN38" s="239"/>
      <c r="IO38" s="239"/>
      <c r="IP38" s="239"/>
      <c r="IQ38" s="239"/>
      <c r="IR38" s="239"/>
      <c r="IS38" s="239"/>
      <c r="IT38" s="239"/>
      <c r="IU38" s="239"/>
      <c r="IV38" s="239"/>
      <c r="IW38" s="239"/>
      <c r="IX38" s="239"/>
      <c r="IY38" s="239"/>
      <c r="IZ38" s="239"/>
      <c r="JA38" s="239"/>
      <c r="JB38" s="239"/>
      <c r="JC38" s="239"/>
      <c r="JD38" s="239"/>
      <c r="JE38" s="239"/>
      <c r="JF38" s="239"/>
      <c r="JG38" s="239"/>
      <c r="JH38" s="239"/>
      <c r="JI38" s="239"/>
      <c r="JJ38" s="239"/>
      <c r="JK38" s="239"/>
      <c r="JL38" s="239"/>
      <c r="JM38" s="239"/>
      <c r="JN38" s="239"/>
      <c r="JO38" s="239"/>
      <c r="JP38" s="239"/>
      <c r="JQ38" s="239"/>
      <c r="JR38" s="239"/>
      <c r="JS38" s="239"/>
      <c r="JT38" s="239"/>
      <c r="JU38" s="239"/>
      <c r="JV38" s="239"/>
      <c r="JW38" s="239"/>
      <c r="JX38" s="239"/>
      <c r="JY38" s="239"/>
      <c r="JZ38" s="239"/>
      <c r="KA38" s="239"/>
      <c r="KB38" s="239"/>
      <c r="KC38" s="239"/>
      <c r="KD38" s="239"/>
      <c r="KE38" s="239"/>
      <c r="KF38" s="239"/>
      <c r="KG38" s="239"/>
      <c r="KH38" s="239"/>
      <c r="KI38" s="239"/>
      <c r="KJ38" s="239"/>
      <c r="KK38" s="239"/>
      <c r="KL38" s="239"/>
      <c r="KM38" s="239"/>
      <c r="KN38" s="239"/>
      <c r="KO38" s="239"/>
      <c r="KP38" s="239"/>
      <c r="KQ38" s="239"/>
      <c r="KR38" s="239"/>
      <c r="KS38" s="239"/>
      <c r="KT38" s="239"/>
      <c r="KU38" s="239"/>
      <c r="KV38" s="239"/>
      <c r="KW38" s="239"/>
      <c r="KX38" s="239"/>
      <c r="KY38" s="239"/>
      <c r="KZ38" s="239"/>
      <c r="LA38" s="239"/>
      <c r="LB38" s="239"/>
      <c r="LC38" s="239"/>
      <c r="LD38" s="239"/>
      <c r="LE38" s="239"/>
      <c r="LF38" s="239"/>
      <c r="LG38" s="239"/>
      <c r="LH38" s="239"/>
      <c r="LI38" s="239"/>
      <c r="LJ38" s="239"/>
      <c r="LK38" s="239"/>
      <c r="LL38" s="239"/>
      <c r="LM38" s="239"/>
      <c r="LN38" s="239"/>
      <c r="LO38" s="239"/>
      <c r="LP38" s="239"/>
      <c r="LQ38" s="239"/>
      <c r="LR38" s="239"/>
      <c r="LS38" s="239"/>
      <c r="LT38" s="239"/>
      <c r="LU38" s="239"/>
      <c r="LV38" s="239"/>
      <c r="LW38" s="239"/>
      <c r="LX38" s="239"/>
      <c r="LY38" s="239"/>
      <c r="LZ38" s="239"/>
      <c r="MA38" s="239"/>
      <c r="MB38" s="239"/>
      <c r="MC38" s="239"/>
      <c r="MD38" s="239"/>
      <c r="ME38" s="239"/>
      <c r="MF38" s="239"/>
      <c r="MG38" s="239"/>
      <c r="MH38" s="239"/>
      <c r="MI38" s="239"/>
      <c r="MJ38" s="239"/>
      <c r="MK38" s="239"/>
      <c r="ML38" s="239"/>
      <c r="MM38" s="239"/>
      <c r="MN38" s="239"/>
      <c r="MO38" s="239"/>
      <c r="MP38" s="239"/>
      <c r="MQ38" s="239"/>
      <c r="MR38" s="239"/>
      <c r="MS38" s="239"/>
      <c r="MT38" s="239"/>
      <c r="MU38" s="239"/>
      <c r="MV38" s="239"/>
      <c r="MW38" s="239"/>
      <c r="MX38" s="239"/>
      <c r="MY38" s="239"/>
      <c r="MZ38" s="239"/>
      <c r="NA38" s="239"/>
      <c r="NB38" s="239"/>
      <c r="NC38" s="239"/>
      <c r="ND38" s="239"/>
      <c r="NE38" s="239"/>
      <c r="NF38" s="239"/>
      <c r="NG38" s="239"/>
      <c r="NH38" s="239"/>
      <c r="NI38" s="239"/>
      <c r="NJ38" s="239"/>
      <c r="NK38" s="239"/>
      <c r="NL38" s="239"/>
      <c r="NM38" s="239"/>
      <c r="NN38" s="239"/>
      <c r="NO38" s="239"/>
      <c r="NP38" s="239"/>
      <c r="NQ38" s="239"/>
      <c r="NR38" s="239"/>
      <c r="NS38" s="239"/>
      <c r="NT38" s="239"/>
      <c r="NU38" s="239"/>
      <c r="NV38" s="239"/>
      <c r="NW38" s="239"/>
      <c r="NX38" s="239"/>
      <c r="NY38" s="239"/>
      <c r="NZ38" s="239"/>
      <c r="OA38" s="239"/>
      <c r="OB38" s="239"/>
      <c r="OC38" s="239"/>
      <c r="OD38" s="239"/>
      <c r="OE38" s="239"/>
      <c r="OF38" s="239"/>
      <c r="OG38" s="239"/>
      <c r="OH38" s="239"/>
      <c r="OI38" s="239"/>
      <c r="OJ38" s="239"/>
      <c r="OK38" s="239"/>
      <c r="OL38" s="239"/>
      <c r="OM38" s="239"/>
      <c r="ON38" s="239"/>
      <c r="OO38" s="239"/>
      <c r="OP38" s="239"/>
      <c r="OQ38" s="239"/>
      <c r="OR38" s="239"/>
      <c r="OS38" s="239"/>
      <c r="OT38" s="239"/>
      <c r="OU38" s="239"/>
      <c r="OV38" s="239"/>
      <c r="OW38" s="239"/>
      <c r="OX38" s="239"/>
      <c r="OY38" s="239"/>
      <c r="OZ38" s="239"/>
      <c r="PA38" s="239"/>
      <c r="PB38" s="239"/>
      <c r="PC38" s="239"/>
      <c r="PD38" s="239"/>
      <c r="PE38" s="239"/>
      <c r="PF38" s="239"/>
      <c r="PG38" s="239"/>
      <c r="PH38" s="239"/>
      <c r="PI38" s="239"/>
      <c r="PJ38" s="239"/>
      <c r="PK38" s="239"/>
      <c r="PL38" s="239"/>
      <c r="PM38" s="239"/>
      <c r="PN38" s="239"/>
      <c r="PO38" s="239"/>
      <c r="PP38" s="239"/>
      <c r="PQ38" s="239"/>
      <c r="PR38" s="239"/>
      <c r="PS38" s="239"/>
      <c r="PT38" s="239"/>
      <c r="PU38" s="239"/>
      <c r="PV38" s="239"/>
      <c r="PW38" s="239"/>
      <c r="PX38" s="239"/>
      <c r="PY38" s="239"/>
      <c r="PZ38" s="239"/>
      <c r="QA38" s="239"/>
      <c r="QB38" s="239"/>
      <c r="QC38" s="239"/>
      <c r="QD38" s="239"/>
      <c r="QE38" s="239"/>
      <c r="QF38" s="239"/>
      <c r="QG38" s="239"/>
      <c r="QH38" s="239"/>
      <c r="QI38" s="239"/>
      <c r="QJ38" s="239"/>
      <c r="QK38" s="239"/>
      <c r="QL38" s="239"/>
      <c r="QM38" s="239"/>
      <c r="QN38" s="239"/>
      <c r="QO38" s="239"/>
      <c r="QP38" s="239"/>
      <c r="QQ38" s="239"/>
      <c r="QR38" s="239"/>
      <c r="QS38" s="239"/>
      <c r="QT38" s="239"/>
      <c r="QU38" s="239"/>
      <c r="QV38" s="239"/>
      <c r="QW38" s="239"/>
      <c r="QX38" s="239"/>
      <c r="QY38" s="239"/>
      <c r="QZ38" s="239"/>
      <c r="RA38" s="239"/>
      <c r="RB38" s="239"/>
      <c r="RC38" s="239"/>
      <c r="RD38" s="239"/>
      <c r="RE38" s="239"/>
      <c r="RF38" s="239"/>
      <c r="RG38" s="239"/>
      <c r="RH38" s="239"/>
      <c r="RI38" s="239"/>
      <c r="RJ38" s="239"/>
      <c r="RK38" s="239"/>
      <c r="RL38" s="239"/>
      <c r="RM38" s="239"/>
      <c r="RN38" s="239"/>
      <c r="RO38" s="239"/>
      <c r="RP38" s="239"/>
      <c r="RQ38" s="239"/>
      <c r="RR38" s="239"/>
      <c r="RS38" s="239"/>
      <c r="RT38" s="239"/>
      <c r="RU38" s="239"/>
      <c r="RV38" s="239"/>
      <c r="RW38" s="239"/>
      <c r="RX38" s="239"/>
      <c r="RY38" s="239"/>
      <c r="RZ38" s="239"/>
      <c r="SA38" s="239"/>
      <c r="SB38" s="239"/>
      <c r="SC38" s="239"/>
      <c r="SD38" s="239"/>
      <c r="SE38" s="239"/>
      <c r="SF38" s="239"/>
      <c r="SG38" s="239"/>
      <c r="SH38" s="239"/>
      <c r="SI38" s="239"/>
      <c r="SJ38" s="239"/>
      <c r="SK38" s="239"/>
      <c r="SL38" s="239"/>
      <c r="SM38" s="239"/>
      <c r="SN38" s="239"/>
      <c r="SO38" s="239"/>
      <c r="SP38" s="239"/>
      <c r="SQ38" s="239"/>
      <c r="SR38" s="239"/>
      <c r="SS38" s="239"/>
      <c r="ST38" s="239"/>
      <c r="SU38" s="239"/>
      <c r="SV38" s="239"/>
      <c r="SW38" s="239"/>
      <c r="SX38" s="239"/>
      <c r="SY38" s="239"/>
      <c r="SZ38" s="239"/>
      <c r="TA38" s="239"/>
      <c r="TB38" s="239"/>
      <c r="TC38" s="239"/>
      <c r="TD38" s="239"/>
      <c r="TE38" s="239"/>
      <c r="TF38" s="239"/>
      <c r="TG38" s="239"/>
      <c r="TH38" s="239"/>
      <c r="TI38" s="239"/>
      <c r="TJ38" s="239"/>
      <c r="TK38" s="239"/>
      <c r="TL38" s="239"/>
      <c r="TM38" s="239"/>
      <c r="TN38" s="239"/>
      <c r="TO38" s="239"/>
      <c r="TP38" s="239"/>
      <c r="TQ38" s="239"/>
      <c r="TR38" s="239"/>
      <c r="TS38" s="239"/>
      <c r="TT38" s="239"/>
      <c r="TU38" s="239"/>
      <c r="TV38" s="239"/>
      <c r="TW38" s="239"/>
      <c r="TX38" s="239"/>
      <c r="TY38" s="239"/>
      <c r="TZ38" s="239"/>
      <c r="UA38" s="239"/>
      <c r="UB38" s="239"/>
      <c r="UC38" s="239"/>
      <c r="UD38" s="239"/>
      <c r="UE38" s="239"/>
      <c r="UF38" s="239"/>
      <c r="UG38" s="239"/>
      <c r="UH38" s="239"/>
      <c r="UI38" s="239"/>
      <c r="UJ38" s="239"/>
      <c r="UK38" s="239"/>
      <c r="UL38" s="239"/>
      <c r="UM38" s="239"/>
      <c r="UN38" s="239"/>
      <c r="UO38" s="239"/>
      <c r="UP38" s="239"/>
      <c r="UQ38" s="239"/>
      <c r="UR38" s="239"/>
      <c r="US38" s="239"/>
      <c r="UT38" s="239"/>
      <c r="UU38" s="239"/>
      <c r="UV38" s="239"/>
      <c r="UW38" s="239"/>
      <c r="UX38" s="239"/>
      <c r="UY38" s="239"/>
      <c r="UZ38" s="239"/>
      <c r="VA38" s="239"/>
      <c r="VB38" s="239"/>
      <c r="VC38" s="239"/>
      <c r="VD38" s="239"/>
      <c r="VE38" s="239"/>
      <c r="VF38" s="239"/>
      <c r="VG38" s="239"/>
      <c r="VH38" s="239"/>
      <c r="VI38" s="239"/>
      <c r="VJ38" s="239"/>
      <c r="VK38" s="239"/>
      <c r="VL38" s="239"/>
      <c r="VM38" s="239"/>
      <c r="VN38" s="239"/>
      <c r="VO38" s="239"/>
      <c r="VP38" s="239"/>
      <c r="VQ38" s="239"/>
      <c r="VR38" s="239"/>
      <c r="VS38" s="239"/>
      <c r="VT38" s="239"/>
      <c r="VU38" s="239"/>
      <c r="VV38" s="239"/>
      <c r="VW38" s="239"/>
      <c r="VX38" s="239"/>
      <c r="VY38" s="239"/>
      <c r="VZ38" s="239"/>
      <c r="WA38" s="239"/>
      <c r="WB38" s="239"/>
      <c r="WC38" s="239"/>
      <c r="WD38" s="239"/>
      <c r="WE38" s="239"/>
      <c r="WF38" s="239"/>
      <c r="WG38" s="239"/>
      <c r="WH38" s="239"/>
      <c r="WI38" s="239"/>
      <c r="WJ38" s="239"/>
      <c r="WK38" s="239"/>
      <c r="WL38" s="239"/>
      <c r="WM38" s="239"/>
      <c r="WN38" s="239"/>
      <c r="WO38" s="239"/>
      <c r="WP38" s="239"/>
      <c r="WQ38" s="239"/>
      <c r="WR38" s="239"/>
      <c r="WS38" s="239"/>
      <c r="WT38" s="239"/>
      <c r="WU38" s="239"/>
      <c r="WV38" s="239"/>
      <c r="WW38" s="239"/>
      <c r="WX38" s="239"/>
      <c r="WY38" s="239"/>
      <c r="WZ38" s="239"/>
      <c r="XA38" s="239"/>
      <c r="XB38" s="239"/>
      <c r="XC38" s="239"/>
      <c r="XD38" s="239"/>
      <c r="XE38" s="239"/>
      <c r="XF38" s="239"/>
      <c r="XG38" s="239"/>
      <c r="XH38" s="239"/>
      <c r="XI38" s="239"/>
      <c r="XJ38" s="239"/>
      <c r="XK38" s="239"/>
      <c r="XL38" s="239"/>
      <c r="XM38" s="239"/>
      <c r="XN38" s="239"/>
      <c r="XO38" s="239"/>
      <c r="XP38" s="239"/>
      <c r="XQ38" s="239"/>
      <c r="XR38" s="239"/>
      <c r="XS38" s="239"/>
      <c r="XT38" s="239"/>
      <c r="XU38" s="239"/>
      <c r="XV38" s="239"/>
      <c r="XW38" s="239"/>
      <c r="XX38" s="239"/>
      <c r="XY38" s="239"/>
      <c r="XZ38" s="239"/>
      <c r="YA38" s="239"/>
      <c r="YB38" s="239"/>
      <c r="YC38" s="239"/>
      <c r="YD38" s="239"/>
      <c r="YE38" s="239"/>
      <c r="YF38" s="239"/>
      <c r="YG38" s="239"/>
      <c r="YH38" s="239"/>
      <c r="YI38" s="239"/>
      <c r="YJ38" s="239"/>
      <c r="YK38" s="239"/>
      <c r="YL38" s="239"/>
      <c r="YM38" s="239"/>
      <c r="YN38" s="239"/>
      <c r="YO38" s="239"/>
      <c r="YP38" s="239"/>
      <c r="YQ38" s="239"/>
      <c r="YR38" s="239"/>
      <c r="YS38" s="239"/>
      <c r="YT38" s="239"/>
      <c r="YU38" s="239"/>
      <c r="YV38" s="239"/>
      <c r="YW38" s="239"/>
      <c r="YX38" s="239"/>
      <c r="YY38" s="239"/>
      <c r="YZ38" s="239"/>
      <c r="ZA38" s="239"/>
      <c r="ZB38" s="239"/>
      <c r="ZC38" s="239"/>
      <c r="ZD38" s="239"/>
      <c r="ZE38" s="239"/>
      <c r="ZF38" s="239"/>
      <c r="ZG38" s="239"/>
      <c r="ZH38" s="239"/>
      <c r="ZI38" s="239"/>
      <c r="ZJ38" s="239"/>
      <c r="ZK38" s="239"/>
      <c r="ZL38" s="239"/>
      <c r="ZM38" s="239"/>
      <c r="ZN38" s="239"/>
      <c r="ZO38" s="239"/>
      <c r="ZP38" s="239"/>
      <c r="ZQ38" s="239"/>
      <c r="ZR38" s="239"/>
      <c r="ZS38" s="239"/>
      <c r="ZT38" s="239"/>
      <c r="ZU38" s="239"/>
      <c r="ZV38" s="239"/>
      <c r="ZW38" s="239"/>
      <c r="ZX38" s="239"/>
      <c r="ZY38" s="239"/>
      <c r="ZZ38" s="239"/>
      <c r="AAA38" s="239"/>
      <c r="AAB38" s="239"/>
      <c r="AAC38" s="239"/>
      <c r="AAD38" s="239"/>
      <c r="AAE38" s="239"/>
      <c r="AAF38" s="239"/>
      <c r="AAG38" s="239"/>
      <c r="AAH38" s="239"/>
      <c r="AAI38" s="239"/>
      <c r="AAJ38" s="239"/>
      <c r="AAK38" s="239"/>
      <c r="AAL38" s="239"/>
      <c r="AAM38" s="239"/>
      <c r="AAN38" s="239"/>
      <c r="AAO38" s="239"/>
      <c r="AAP38" s="239"/>
      <c r="AAQ38" s="239"/>
      <c r="AAR38" s="239"/>
      <c r="AAS38" s="239"/>
      <c r="AAT38" s="239"/>
      <c r="AAU38" s="239"/>
      <c r="AAV38" s="239"/>
      <c r="AAW38" s="239"/>
      <c r="AAX38" s="239"/>
      <c r="AAY38" s="239"/>
      <c r="AAZ38" s="239"/>
      <c r="ABA38" s="239"/>
      <c r="ABB38" s="239"/>
      <c r="ABC38" s="239"/>
      <c r="ABD38" s="239"/>
      <c r="ABE38" s="239"/>
      <c r="ABF38" s="239"/>
      <c r="ABG38" s="239"/>
      <c r="ABH38" s="239"/>
      <c r="ABI38" s="239"/>
      <c r="ABJ38" s="239"/>
      <c r="ABK38" s="239"/>
      <c r="ABL38" s="239"/>
      <c r="ABM38" s="239"/>
      <c r="ABN38" s="239"/>
      <c r="ABO38" s="239"/>
      <c r="ABP38" s="239"/>
      <c r="ABQ38" s="239"/>
      <c r="ABR38" s="239"/>
      <c r="ABS38" s="239"/>
      <c r="ABT38" s="239"/>
      <c r="ABU38" s="239"/>
      <c r="ABV38" s="239"/>
      <c r="ABW38" s="239"/>
      <c r="ABX38" s="239"/>
      <c r="ABY38" s="239"/>
      <c r="ABZ38" s="239"/>
      <c r="ACA38" s="239"/>
      <c r="ACB38" s="239"/>
      <c r="ACC38" s="239"/>
      <c r="ACD38" s="239"/>
      <c r="ACE38" s="239"/>
      <c r="ACF38" s="239"/>
      <c r="ACG38" s="239"/>
      <c r="ACH38" s="239"/>
      <c r="ACI38" s="239"/>
      <c r="ACJ38" s="239"/>
      <c r="ACK38" s="239"/>
      <c r="ACL38" s="239"/>
      <c r="ACM38" s="239"/>
      <c r="ACN38" s="239"/>
      <c r="ACO38" s="239"/>
      <c r="ACP38" s="239"/>
      <c r="ACQ38" s="239"/>
      <c r="ACR38" s="239"/>
      <c r="ACS38" s="239"/>
      <c r="ACT38" s="239"/>
      <c r="ACU38" s="239"/>
      <c r="ACV38" s="239"/>
    </row>
    <row r="39" spans="1:776" s="240" customFormat="1" ht="26.5" hidden="1" customHeight="1" x14ac:dyDescent="0.35">
      <c r="A39" s="264" t="s">
        <v>2130</v>
      </c>
      <c r="B39" s="445">
        <f>+'Formulario solicitud'!B60</f>
        <v>0</v>
      </c>
      <c r="C39" s="446"/>
      <c r="D39" s="446"/>
      <c r="E39" s="446"/>
      <c r="F39" s="446"/>
      <c r="G39" s="447"/>
      <c r="H39" s="447"/>
      <c r="I39" s="448"/>
      <c r="J39" s="239"/>
      <c r="K39" s="257"/>
      <c r="L39" s="258"/>
      <c r="M39" s="258"/>
      <c r="N39" s="258"/>
      <c r="O39" s="258"/>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39"/>
      <c r="DS39" s="239"/>
      <c r="DT39" s="239"/>
      <c r="DU39" s="239"/>
      <c r="DV39" s="239"/>
      <c r="DW39" s="239"/>
      <c r="DX39" s="239"/>
      <c r="DY39" s="239"/>
      <c r="DZ39" s="239"/>
      <c r="EA39" s="239"/>
      <c r="EB39" s="239"/>
      <c r="EC39" s="239"/>
      <c r="ED39" s="239"/>
      <c r="EE39" s="239"/>
      <c r="EF39" s="239"/>
      <c r="EG39" s="239"/>
      <c r="EH39" s="239"/>
      <c r="EI39" s="239"/>
      <c r="EJ39" s="239"/>
      <c r="EK39" s="239"/>
      <c r="EL39" s="239"/>
      <c r="EM39" s="239"/>
      <c r="EN39" s="239"/>
      <c r="EO39" s="239"/>
      <c r="EP39" s="239"/>
      <c r="EQ39" s="239"/>
      <c r="ER39" s="239"/>
      <c r="ES39" s="239"/>
      <c r="ET39" s="239"/>
      <c r="EU39" s="239"/>
      <c r="EV39" s="239"/>
      <c r="EW39" s="239"/>
      <c r="EX39" s="239"/>
      <c r="EY39" s="239"/>
      <c r="EZ39" s="239"/>
      <c r="FA39" s="239"/>
      <c r="FB39" s="239"/>
      <c r="FC39" s="239"/>
      <c r="FD39" s="239"/>
      <c r="FE39" s="239"/>
      <c r="FF39" s="239"/>
      <c r="FG39" s="239"/>
      <c r="FH39" s="239"/>
      <c r="FI39" s="239"/>
      <c r="FJ39" s="239"/>
      <c r="FK39" s="239"/>
      <c r="FL39" s="239"/>
      <c r="FM39" s="239"/>
      <c r="FN39" s="239"/>
      <c r="FO39" s="239"/>
      <c r="FP39" s="239"/>
      <c r="FQ39" s="239"/>
      <c r="FR39" s="239"/>
      <c r="FS39" s="239"/>
      <c r="FT39" s="239"/>
      <c r="FU39" s="239"/>
      <c r="FV39" s="239"/>
      <c r="FW39" s="239"/>
      <c r="FX39" s="239"/>
      <c r="FY39" s="239"/>
      <c r="FZ39" s="239"/>
      <c r="GA39" s="239"/>
      <c r="GB39" s="239"/>
      <c r="GC39" s="239"/>
      <c r="GD39" s="239"/>
      <c r="GE39" s="239"/>
      <c r="GF39" s="239"/>
      <c r="GG39" s="239"/>
      <c r="GH39" s="239"/>
      <c r="GI39" s="239"/>
      <c r="GJ39" s="239"/>
      <c r="GK39" s="239"/>
      <c r="GL39" s="239"/>
      <c r="GM39" s="239"/>
      <c r="GN39" s="239"/>
      <c r="GO39" s="239"/>
      <c r="GP39" s="239"/>
      <c r="GQ39" s="239"/>
      <c r="GR39" s="239"/>
      <c r="GS39" s="239"/>
      <c r="GT39" s="239"/>
      <c r="GU39" s="239"/>
      <c r="GV39" s="239"/>
      <c r="GW39" s="239"/>
      <c r="GX39" s="239"/>
      <c r="GY39" s="239"/>
      <c r="GZ39" s="239"/>
      <c r="HA39" s="239"/>
      <c r="HB39" s="239"/>
      <c r="HC39" s="239"/>
      <c r="HD39" s="239"/>
      <c r="HE39" s="239"/>
      <c r="HF39" s="239"/>
      <c r="HG39" s="239"/>
      <c r="HH39" s="239"/>
      <c r="HI39" s="239"/>
      <c r="HJ39" s="239"/>
      <c r="HK39" s="239"/>
      <c r="HL39" s="239"/>
      <c r="HM39" s="239"/>
      <c r="HN39" s="239"/>
      <c r="HO39" s="239"/>
      <c r="HP39" s="239"/>
      <c r="HQ39" s="239"/>
      <c r="HR39" s="239"/>
      <c r="HS39" s="239"/>
      <c r="HT39" s="239"/>
      <c r="HU39" s="239"/>
      <c r="HV39" s="239"/>
      <c r="HW39" s="239"/>
      <c r="HX39" s="239"/>
      <c r="HY39" s="239"/>
      <c r="HZ39" s="239"/>
      <c r="IA39" s="239"/>
      <c r="IB39" s="239"/>
      <c r="IC39" s="239"/>
      <c r="ID39" s="239"/>
      <c r="IE39" s="239"/>
      <c r="IF39" s="239"/>
      <c r="IG39" s="239"/>
      <c r="IH39" s="239"/>
      <c r="II39" s="239"/>
      <c r="IJ39" s="239"/>
      <c r="IK39" s="239"/>
      <c r="IL39" s="239"/>
      <c r="IM39" s="239"/>
      <c r="IN39" s="239"/>
      <c r="IO39" s="239"/>
      <c r="IP39" s="239"/>
      <c r="IQ39" s="239"/>
      <c r="IR39" s="239"/>
      <c r="IS39" s="239"/>
      <c r="IT39" s="239"/>
      <c r="IU39" s="239"/>
      <c r="IV39" s="239"/>
      <c r="IW39" s="239"/>
      <c r="IX39" s="239"/>
      <c r="IY39" s="239"/>
      <c r="IZ39" s="239"/>
      <c r="JA39" s="239"/>
      <c r="JB39" s="239"/>
      <c r="JC39" s="239"/>
      <c r="JD39" s="239"/>
      <c r="JE39" s="239"/>
      <c r="JF39" s="239"/>
      <c r="JG39" s="239"/>
      <c r="JH39" s="239"/>
      <c r="JI39" s="239"/>
      <c r="JJ39" s="239"/>
      <c r="JK39" s="239"/>
      <c r="JL39" s="239"/>
      <c r="JM39" s="239"/>
      <c r="JN39" s="239"/>
      <c r="JO39" s="239"/>
      <c r="JP39" s="239"/>
      <c r="JQ39" s="239"/>
      <c r="JR39" s="239"/>
      <c r="JS39" s="239"/>
      <c r="JT39" s="239"/>
      <c r="JU39" s="239"/>
      <c r="JV39" s="239"/>
      <c r="JW39" s="239"/>
      <c r="JX39" s="239"/>
      <c r="JY39" s="239"/>
      <c r="JZ39" s="239"/>
      <c r="KA39" s="239"/>
      <c r="KB39" s="239"/>
      <c r="KC39" s="239"/>
      <c r="KD39" s="239"/>
      <c r="KE39" s="239"/>
      <c r="KF39" s="239"/>
      <c r="KG39" s="239"/>
      <c r="KH39" s="239"/>
      <c r="KI39" s="239"/>
      <c r="KJ39" s="239"/>
      <c r="KK39" s="239"/>
      <c r="KL39" s="239"/>
      <c r="KM39" s="239"/>
      <c r="KN39" s="239"/>
      <c r="KO39" s="239"/>
      <c r="KP39" s="239"/>
      <c r="KQ39" s="239"/>
      <c r="KR39" s="239"/>
      <c r="KS39" s="239"/>
      <c r="KT39" s="239"/>
      <c r="KU39" s="239"/>
      <c r="KV39" s="239"/>
      <c r="KW39" s="239"/>
      <c r="KX39" s="239"/>
      <c r="KY39" s="239"/>
      <c r="KZ39" s="239"/>
      <c r="LA39" s="239"/>
      <c r="LB39" s="239"/>
      <c r="LC39" s="239"/>
      <c r="LD39" s="239"/>
      <c r="LE39" s="239"/>
      <c r="LF39" s="239"/>
      <c r="LG39" s="239"/>
      <c r="LH39" s="239"/>
      <c r="LI39" s="239"/>
      <c r="LJ39" s="239"/>
      <c r="LK39" s="239"/>
      <c r="LL39" s="239"/>
      <c r="LM39" s="239"/>
      <c r="LN39" s="239"/>
      <c r="LO39" s="239"/>
      <c r="LP39" s="239"/>
      <c r="LQ39" s="239"/>
      <c r="LR39" s="239"/>
      <c r="LS39" s="239"/>
      <c r="LT39" s="239"/>
      <c r="LU39" s="239"/>
      <c r="LV39" s="239"/>
      <c r="LW39" s="239"/>
      <c r="LX39" s="239"/>
      <c r="LY39" s="239"/>
      <c r="LZ39" s="239"/>
      <c r="MA39" s="239"/>
      <c r="MB39" s="239"/>
      <c r="MC39" s="239"/>
      <c r="MD39" s="239"/>
      <c r="ME39" s="239"/>
      <c r="MF39" s="239"/>
      <c r="MG39" s="239"/>
      <c r="MH39" s="239"/>
      <c r="MI39" s="239"/>
      <c r="MJ39" s="239"/>
      <c r="MK39" s="239"/>
      <c r="ML39" s="239"/>
      <c r="MM39" s="239"/>
      <c r="MN39" s="239"/>
      <c r="MO39" s="239"/>
      <c r="MP39" s="239"/>
      <c r="MQ39" s="239"/>
      <c r="MR39" s="239"/>
      <c r="MS39" s="239"/>
      <c r="MT39" s="239"/>
      <c r="MU39" s="239"/>
      <c r="MV39" s="239"/>
      <c r="MW39" s="239"/>
      <c r="MX39" s="239"/>
      <c r="MY39" s="239"/>
      <c r="MZ39" s="239"/>
      <c r="NA39" s="239"/>
      <c r="NB39" s="239"/>
      <c r="NC39" s="239"/>
      <c r="ND39" s="239"/>
      <c r="NE39" s="239"/>
      <c r="NF39" s="239"/>
      <c r="NG39" s="239"/>
      <c r="NH39" s="239"/>
      <c r="NI39" s="239"/>
      <c r="NJ39" s="239"/>
      <c r="NK39" s="239"/>
      <c r="NL39" s="239"/>
      <c r="NM39" s="239"/>
      <c r="NN39" s="239"/>
      <c r="NO39" s="239"/>
      <c r="NP39" s="239"/>
      <c r="NQ39" s="239"/>
      <c r="NR39" s="239"/>
      <c r="NS39" s="239"/>
      <c r="NT39" s="239"/>
      <c r="NU39" s="239"/>
      <c r="NV39" s="239"/>
      <c r="NW39" s="239"/>
      <c r="NX39" s="239"/>
      <c r="NY39" s="239"/>
      <c r="NZ39" s="239"/>
      <c r="OA39" s="239"/>
      <c r="OB39" s="239"/>
      <c r="OC39" s="239"/>
      <c r="OD39" s="239"/>
      <c r="OE39" s="239"/>
      <c r="OF39" s="239"/>
      <c r="OG39" s="239"/>
      <c r="OH39" s="239"/>
      <c r="OI39" s="239"/>
      <c r="OJ39" s="239"/>
      <c r="OK39" s="239"/>
      <c r="OL39" s="239"/>
      <c r="OM39" s="239"/>
      <c r="ON39" s="239"/>
      <c r="OO39" s="239"/>
      <c r="OP39" s="239"/>
      <c r="OQ39" s="239"/>
      <c r="OR39" s="239"/>
      <c r="OS39" s="239"/>
      <c r="OT39" s="239"/>
      <c r="OU39" s="239"/>
      <c r="OV39" s="239"/>
      <c r="OW39" s="239"/>
      <c r="OX39" s="239"/>
      <c r="OY39" s="239"/>
      <c r="OZ39" s="239"/>
      <c r="PA39" s="239"/>
      <c r="PB39" s="239"/>
      <c r="PC39" s="239"/>
      <c r="PD39" s="239"/>
      <c r="PE39" s="239"/>
      <c r="PF39" s="239"/>
      <c r="PG39" s="239"/>
      <c r="PH39" s="239"/>
      <c r="PI39" s="239"/>
      <c r="PJ39" s="239"/>
      <c r="PK39" s="239"/>
      <c r="PL39" s="239"/>
      <c r="PM39" s="239"/>
      <c r="PN39" s="239"/>
      <c r="PO39" s="239"/>
      <c r="PP39" s="239"/>
      <c r="PQ39" s="239"/>
      <c r="PR39" s="239"/>
      <c r="PS39" s="239"/>
      <c r="PT39" s="239"/>
      <c r="PU39" s="239"/>
      <c r="PV39" s="239"/>
      <c r="PW39" s="239"/>
      <c r="PX39" s="239"/>
      <c r="PY39" s="239"/>
      <c r="PZ39" s="239"/>
      <c r="QA39" s="239"/>
      <c r="QB39" s="239"/>
      <c r="QC39" s="239"/>
      <c r="QD39" s="239"/>
      <c r="QE39" s="239"/>
      <c r="QF39" s="239"/>
      <c r="QG39" s="239"/>
      <c r="QH39" s="239"/>
      <c r="QI39" s="239"/>
      <c r="QJ39" s="239"/>
      <c r="QK39" s="239"/>
      <c r="QL39" s="239"/>
      <c r="QM39" s="239"/>
      <c r="QN39" s="239"/>
      <c r="QO39" s="239"/>
      <c r="QP39" s="239"/>
      <c r="QQ39" s="239"/>
      <c r="QR39" s="239"/>
      <c r="QS39" s="239"/>
      <c r="QT39" s="239"/>
      <c r="QU39" s="239"/>
      <c r="QV39" s="239"/>
      <c r="QW39" s="239"/>
      <c r="QX39" s="239"/>
      <c r="QY39" s="239"/>
      <c r="QZ39" s="239"/>
      <c r="RA39" s="239"/>
      <c r="RB39" s="239"/>
      <c r="RC39" s="239"/>
      <c r="RD39" s="239"/>
      <c r="RE39" s="239"/>
      <c r="RF39" s="239"/>
      <c r="RG39" s="239"/>
      <c r="RH39" s="239"/>
      <c r="RI39" s="239"/>
      <c r="RJ39" s="239"/>
      <c r="RK39" s="239"/>
      <c r="RL39" s="239"/>
      <c r="RM39" s="239"/>
      <c r="RN39" s="239"/>
      <c r="RO39" s="239"/>
      <c r="RP39" s="239"/>
      <c r="RQ39" s="239"/>
      <c r="RR39" s="239"/>
      <c r="RS39" s="239"/>
      <c r="RT39" s="239"/>
      <c r="RU39" s="239"/>
      <c r="RV39" s="239"/>
      <c r="RW39" s="239"/>
      <c r="RX39" s="239"/>
      <c r="RY39" s="239"/>
      <c r="RZ39" s="239"/>
      <c r="SA39" s="239"/>
      <c r="SB39" s="239"/>
      <c r="SC39" s="239"/>
      <c r="SD39" s="239"/>
      <c r="SE39" s="239"/>
      <c r="SF39" s="239"/>
      <c r="SG39" s="239"/>
      <c r="SH39" s="239"/>
      <c r="SI39" s="239"/>
      <c r="SJ39" s="239"/>
      <c r="SK39" s="239"/>
      <c r="SL39" s="239"/>
      <c r="SM39" s="239"/>
      <c r="SN39" s="239"/>
      <c r="SO39" s="239"/>
      <c r="SP39" s="239"/>
      <c r="SQ39" s="239"/>
      <c r="SR39" s="239"/>
      <c r="SS39" s="239"/>
      <c r="ST39" s="239"/>
      <c r="SU39" s="239"/>
      <c r="SV39" s="239"/>
      <c r="SW39" s="239"/>
      <c r="SX39" s="239"/>
      <c r="SY39" s="239"/>
      <c r="SZ39" s="239"/>
      <c r="TA39" s="239"/>
      <c r="TB39" s="239"/>
      <c r="TC39" s="239"/>
      <c r="TD39" s="239"/>
      <c r="TE39" s="239"/>
      <c r="TF39" s="239"/>
      <c r="TG39" s="239"/>
      <c r="TH39" s="239"/>
      <c r="TI39" s="239"/>
      <c r="TJ39" s="239"/>
      <c r="TK39" s="239"/>
      <c r="TL39" s="239"/>
      <c r="TM39" s="239"/>
      <c r="TN39" s="239"/>
      <c r="TO39" s="239"/>
      <c r="TP39" s="239"/>
      <c r="TQ39" s="239"/>
      <c r="TR39" s="239"/>
      <c r="TS39" s="239"/>
      <c r="TT39" s="239"/>
      <c r="TU39" s="239"/>
      <c r="TV39" s="239"/>
      <c r="TW39" s="239"/>
      <c r="TX39" s="239"/>
      <c r="TY39" s="239"/>
      <c r="TZ39" s="239"/>
      <c r="UA39" s="239"/>
      <c r="UB39" s="239"/>
      <c r="UC39" s="239"/>
      <c r="UD39" s="239"/>
      <c r="UE39" s="239"/>
      <c r="UF39" s="239"/>
      <c r="UG39" s="239"/>
      <c r="UH39" s="239"/>
      <c r="UI39" s="239"/>
      <c r="UJ39" s="239"/>
      <c r="UK39" s="239"/>
      <c r="UL39" s="239"/>
      <c r="UM39" s="239"/>
      <c r="UN39" s="239"/>
      <c r="UO39" s="239"/>
      <c r="UP39" s="239"/>
      <c r="UQ39" s="239"/>
      <c r="UR39" s="239"/>
      <c r="US39" s="239"/>
      <c r="UT39" s="239"/>
      <c r="UU39" s="239"/>
      <c r="UV39" s="239"/>
      <c r="UW39" s="239"/>
      <c r="UX39" s="239"/>
      <c r="UY39" s="239"/>
      <c r="UZ39" s="239"/>
      <c r="VA39" s="239"/>
      <c r="VB39" s="239"/>
      <c r="VC39" s="239"/>
      <c r="VD39" s="239"/>
      <c r="VE39" s="239"/>
      <c r="VF39" s="239"/>
      <c r="VG39" s="239"/>
      <c r="VH39" s="239"/>
      <c r="VI39" s="239"/>
      <c r="VJ39" s="239"/>
      <c r="VK39" s="239"/>
      <c r="VL39" s="239"/>
      <c r="VM39" s="239"/>
      <c r="VN39" s="239"/>
      <c r="VO39" s="239"/>
      <c r="VP39" s="239"/>
      <c r="VQ39" s="239"/>
      <c r="VR39" s="239"/>
      <c r="VS39" s="239"/>
      <c r="VT39" s="239"/>
      <c r="VU39" s="239"/>
      <c r="VV39" s="239"/>
      <c r="VW39" s="239"/>
      <c r="VX39" s="239"/>
      <c r="VY39" s="239"/>
      <c r="VZ39" s="239"/>
      <c r="WA39" s="239"/>
      <c r="WB39" s="239"/>
      <c r="WC39" s="239"/>
      <c r="WD39" s="239"/>
      <c r="WE39" s="239"/>
      <c r="WF39" s="239"/>
      <c r="WG39" s="239"/>
      <c r="WH39" s="239"/>
      <c r="WI39" s="239"/>
      <c r="WJ39" s="239"/>
      <c r="WK39" s="239"/>
      <c r="WL39" s="239"/>
      <c r="WM39" s="239"/>
      <c r="WN39" s="239"/>
      <c r="WO39" s="239"/>
      <c r="WP39" s="239"/>
      <c r="WQ39" s="239"/>
      <c r="WR39" s="239"/>
      <c r="WS39" s="239"/>
      <c r="WT39" s="239"/>
      <c r="WU39" s="239"/>
      <c r="WV39" s="239"/>
      <c r="WW39" s="239"/>
      <c r="WX39" s="239"/>
      <c r="WY39" s="239"/>
      <c r="WZ39" s="239"/>
      <c r="XA39" s="239"/>
      <c r="XB39" s="239"/>
      <c r="XC39" s="239"/>
      <c r="XD39" s="239"/>
      <c r="XE39" s="239"/>
      <c r="XF39" s="239"/>
      <c r="XG39" s="239"/>
      <c r="XH39" s="239"/>
      <c r="XI39" s="239"/>
      <c r="XJ39" s="239"/>
      <c r="XK39" s="239"/>
      <c r="XL39" s="239"/>
      <c r="XM39" s="239"/>
      <c r="XN39" s="239"/>
      <c r="XO39" s="239"/>
      <c r="XP39" s="239"/>
      <c r="XQ39" s="239"/>
      <c r="XR39" s="239"/>
      <c r="XS39" s="239"/>
      <c r="XT39" s="239"/>
      <c r="XU39" s="239"/>
      <c r="XV39" s="239"/>
      <c r="XW39" s="239"/>
      <c r="XX39" s="239"/>
      <c r="XY39" s="239"/>
      <c r="XZ39" s="239"/>
      <c r="YA39" s="239"/>
      <c r="YB39" s="239"/>
      <c r="YC39" s="239"/>
      <c r="YD39" s="239"/>
      <c r="YE39" s="239"/>
      <c r="YF39" s="239"/>
      <c r="YG39" s="239"/>
      <c r="YH39" s="239"/>
      <c r="YI39" s="239"/>
      <c r="YJ39" s="239"/>
      <c r="YK39" s="239"/>
      <c r="YL39" s="239"/>
      <c r="YM39" s="239"/>
      <c r="YN39" s="239"/>
      <c r="YO39" s="239"/>
      <c r="YP39" s="239"/>
      <c r="YQ39" s="239"/>
      <c r="YR39" s="239"/>
      <c r="YS39" s="239"/>
      <c r="YT39" s="239"/>
      <c r="YU39" s="239"/>
      <c r="YV39" s="239"/>
      <c r="YW39" s="239"/>
      <c r="YX39" s="239"/>
      <c r="YY39" s="239"/>
      <c r="YZ39" s="239"/>
      <c r="ZA39" s="239"/>
      <c r="ZB39" s="239"/>
      <c r="ZC39" s="239"/>
      <c r="ZD39" s="239"/>
      <c r="ZE39" s="239"/>
      <c r="ZF39" s="239"/>
      <c r="ZG39" s="239"/>
      <c r="ZH39" s="239"/>
      <c r="ZI39" s="239"/>
      <c r="ZJ39" s="239"/>
      <c r="ZK39" s="239"/>
      <c r="ZL39" s="239"/>
      <c r="ZM39" s="239"/>
      <c r="ZN39" s="239"/>
      <c r="ZO39" s="239"/>
      <c r="ZP39" s="239"/>
      <c r="ZQ39" s="239"/>
      <c r="ZR39" s="239"/>
      <c r="ZS39" s="239"/>
      <c r="ZT39" s="239"/>
      <c r="ZU39" s="239"/>
      <c r="ZV39" s="239"/>
      <c r="ZW39" s="239"/>
      <c r="ZX39" s="239"/>
      <c r="ZY39" s="239"/>
      <c r="ZZ39" s="239"/>
      <c r="AAA39" s="239"/>
      <c r="AAB39" s="239"/>
      <c r="AAC39" s="239"/>
      <c r="AAD39" s="239"/>
      <c r="AAE39" s="239"/>
      <c r="AAF39" s="239"/>
      <c r="AAG39" s="239"/>
      <c r="AAH39" s="239"/>
      <c r="AAI39" s="239"/>
      <c r="AAJ39" s="239"/>
      <c r="AAK39" s="239"/>
      <c r="AAL39" s="239"/>
      <c r="AAM39" s="239"/>
      <c r="AAN39" s="239"/>
      <c r="AAO39" s="239"/>
      <c r="AAP39" s="239"/>
      <c r="AAQ39" s="239"/>
      <c r="AAR39" s="239"/>
      <c r="AAS39" s="239"/>
      <c r="AAT39" s="239"/>
      <c r="AAU39" s="239"/>
      <c r="AAV39" s="239"/>
      <c r="AAW39" s="239"/>
      <c r="AAX39" s="239"/>
      <c r="AAY39" s="239"/>
      <c r="AAZ39" s="239"/>
      <c r="ABA39" s="239"/>
      <c r="ABB39" s="239"/>
      <c r="ABC39" s="239"/>
      <c r="ABD39" s="239"/>
      <c r="ABE39" s="239"/>
      <c r="ABF39" s="239"/>
      <c r="ABG39" s="239"/>
      <c r="ABH39" s="239"/>
      <c r="ABI39" s="239"/>
      <c r="ABJ39" s="239"/>
      <c r="ABK39" s="239"/>
      <c r="ABL39" s="239"/>
      <c r="ABM39" s="239"/>
      <c r="ABN39" s="239"/>
      <c r="ABO39" s="239"/>
      <c r="ABP39" s="239"/>
      <c r="ABQ39" s="239"/>
      <c r="ABR39" s="239"/>
      <c r="ABS39" s="239"/>
      <c r="ABT39" s="239"/>
      <c r="ABU39" s="239"/>
      <c r="ABV39" s="239"/>
      <c r="ABW39" s="239"/>
      <c r="ABX39" s="239"/>
      <c r="ABY39" s="239"/>
      <c r="ABZ39" s="239"/>
      <c r="ACA39" s="239"/>
      <c r="ACB39" s="239"/>
      <c r="ACC39" s="239"/>
      <c r="ACD39" s="239"/>
      <c r="ACE39" s="239"/>
      <c r="ACF39" s="239"/>
      <c r="ACG39" s="239"/>
      <c r="ACH39" s="239"/>
      <c r="ACI39" s="239"/>
      <c r="ACJ39" s="239"/>
      <c r="ACK39" s="239"/>
      <c r="ACL39" s="239"/>
      <c r="ACM39" s="239"/>
      <c r="ACN39" s="239"/>
      <c r="ACO39" s="239"/>
      <c r="ACP39" s="239"/>
      <c r="ACQ39" s="239"/>
      <c r="ACR39" s="239"/>
      <c r="ACS39" s="239"/>
      <c r="ACT39" s="239"/>
      <c r="ACU39" s="239"/>
      <c r="ACV39" s="239"/>
    </row>
    <row r="40" spans="1:776" s="240" customFormat="1" ht="14.15" hidden="1" customHeight="1" x14ac:dyDescent="0.35">
      <c r="A40" s="462" t="s">
        <v>2132</v>
      </c>
      <c r="B40" s="463"/>
      <c r="C40" s="463"/>
      <c r="D40" s="463"/>
      <c r="E40" s="463"/>
      <c r="F40" s="463"/>
      <c r="G40" s="463"/>
      <c r="H40" s="463"/>
      <c r="I40" s="464"/>
      <c r="J40" s="239"/>
      <c r="K40" s="257"/>
      <c r="L40" s="258"/>
      <c r="M40" s="258"/>
      <c r="N40" s="258"/>
      <c r="O40" s="258"/>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c r="CV40" s="239"/>
      <c r="CW40" s="239"/>
      <c r="CX40" s="239"/>
      <c r="CY40" s="239"/>
      <c r="CZ40" s="239"/>
      <c r="DA40" s="239"/>
      <c r="DB40" s="239"/>
      <c r="DC40" s="239"/>
      <c r="DD40" s="239"/>
      <c r="DE40" s="239"/>
      <c r="DF40" s="239"/>
      <c r="DG40" s="239"/>
      <c r="DH40" s="239"/>
      <c r="DI40" s="239"/>
      <c r="DJ40" s="239"/>
      <c r="DK40" s="239"/>
      <c r="DL40" s="239"/>
      <c r="DM40" s="239"/>
      <c r="DN40" s="239"/>
      <c r="DO40" s="239"/>
      <c r="DP40" s="239"/>
      <c r="DQ40" s="239"/>
      <c r="DR40" s="239"/>
      <c r="DS40" s="239"/>
      <c r="DT40" s="239"/>
      <c r="DU40" s="239"/>
      <c r="DV40" s="239"/>
      <c r="DW40" s="239"/>
      <c r="DX40" s="239"/>
      <c r="DY40" s="239"/>
      <c r="DZ40" s="239"/>
      <c r="EA40" s="239"/>
      <c r="EB40" s="239"/>
      <c r="EC40" s="239"/>
      <c r="ED40" s="239"/>
      <c r="EE40" s="239"/>
      <c r="EF40" s="239"/>
      <c r="EG40" s="239"/>
      <c r="EH40" s="239"/>
      <c r="EI40" s="239"/>
      <c r="EJ40" s="239"/>
      <c r="EK40" s="239"/>
      <c r="EL40" s="239"/>
      <c r="EM40" s="239"/>
      <c r="EN40" s="239"/>
      <c r="EO40" s="239"/>
      <c r="EP40" s="239"/>
      <c r="EQ40" s="239"/>
      <c r="ER40" s="239"/>
      <c r="ES40" s="239"/>
      <c r="ET40" s="239"/>
      <c r="EU40" s="239"/>
      <c r="EV40" s="239"/>
      <c r="EW40" s="239"/>
      <c r="EX40" s="239"/>
      <c r="EY40" s="239"/>
      <c r="EZ40" s="239"/>
      <c r="FA40" s="239"/>
      <c r="FB40" s="239"/>
      <c r="FC40" s="239"/>
      <c r="FD40" s="239"/>
      <c r="FE40" s="239"/>
      <c r="FF40" s="239"/>
      <c r="FG40" s="239"/>
      <c r="FH40" s="239"/>
      <c r="FI40" s="239"/>
      <c r="FJ40" s="239"/>
      <c r="FK40" s="239"/>
      <c r="FL40" s="239"/>
      <c r="FM40" s="239"/>
      <c r="FN40" s="239"/>
      <c r="FO40" s="239"/>
      <c r="FP40" s="239"/>
      <c r="FQ40" s="239"/>
      <c r="FR40" s="239"/>
      <c r="FS40" s="239"/>
      <c r="FT40" s="239"/>
      <c r="FU40" s="239"/>
      <c r="FV40" s="239"/>
      <c r="FW40" s="239"/>
      <c r="FX40" s="239"/>
      <c r="FY40" s="239"/>
      <c r="FZ40" s="239"/>
      <c r="GA40" s="239"/>
      <c r="GB40" s="239"/>
      <c r="GC40" s="239"/>
      <c r="GD40" s="239"/>
      <c r="GE40" s="239"/>
      <c r="GF40" s="239"/>
      <c r="GG40" s="239"/>
      <c r="GH40" s="239"/>
      <c r="GI40" s="239"/>
      <c r="GJ40" s="239"/>
      <c r="GK40" s="239"/>
      <c r="GL40" s="239"/>
      <c r="GM40" s="239"/>
      <c r="GN40" s="239"/>
      <c r="GO40" s="239"/>
      <c r="GP40" s="239"/>
      <c r="GQ40" s="239"/>
      <c r="GR40" s="239"/>
      <c r="GS40" s="239"/>
      <c r="GT40" s="239"/>
      <c r="GU40" s="239"/>
      <c r="GV40" s="239"/>
      <c r="GW40" s="239"/>
      <c r="GX40" s="239"/>
      <c r="GY40" s="239"/>
      <c r="GZ40" s="239"/>
      <c r="HA40" s="239"/>
      <c r="HB40" s="239"/>
      <c r="HC40" s="239"/>
      <c r="HD40" s="239"/>
      <c r="HE40" s="239"/>
      <c r="HF40" s="239"/>
      <c r="HG40" s="239"/>
      <c r="HH40" s="239"/>
      <c r="HI40" s="239"/>
      <c r="HJ40" s="239"/>
      <c r="HK40" s="239"/>
      <c r="HL40" s="239"/>
      <c r="HM40" s="239"/>
      <c r="HN40" s="239"/>
      <c r="HO40" s="239"/>
      <c r="HP40" s="239"/>
      <c r="HQ40" s="239"/>
      <c r="HR40" s="239"/>
      <c r="HS40" s="239"/>
      <c r="HT40" s="239"/>
      <c r="HU40" s="239"/>
      <c r="HV40" s="239"/>
      <c r="HW40" s="239"/>
      <c r="HX40" s="239"/>
      <c r="HY40" s="239"/>
      <c r="HZ40" s="239"/>
      <c r="IA40" s="239"/>
      <c r="IB40" s="239"/>
      <c r="IC40" s="239"/>
      <c r="ID40" s="239"/>
      <c r="IE40" s="239"/>
      <c r="IF40" s="239"/>
      <c r="IG40" s="239"/>
      <c r="IH40" s="239"/>
      <c r="II40" s="239"/>
      <c r="IJ40" s="239"/>
      <c r="IK40" s="239"/>
      <c r="IL40" s="239"/>
      <c r="IM40" s="239"/>
      <c r="IN40" s="239"/>
      <c r="IO40" s="239"/>
      <c r="IP40" s="239"/>
      <c r="IQ40" s="239"/>
      <c r="IR40" s="239"/>
      <c r="IS40" s="239"/>
      <c r="IT40" s="239"/>
      <c r="IU40" s="239"/>
      <c r="IV40" s="239"/>
      <c r="IW40" s="239"/>
      <c r="IX40" s="239"/>
      <c r="IY40" s="239"/>
      <c r="IZ40" s="239"/>
      <c r="JA40" s="239"/>
      <c r="JB40" s="239"/>
      <c r="JC40" s="239"/>
      <c r="JD40" s="239"/>
      <c r="JE40" s="239"/>
      <c r="JF40" s="239"/>
      <c r="JG40" s="239"/>
      <c r="JH40" s="239"/>
      <c r="JI40" s="239"/>
      <c r="JJ40" s="239"/>
      <c r="JK40" s="239"/>
      <c r="JL40" s="239"/>
      <c r="JM40" s="239"/>
      <c r="JN40" s="239"/>
      <c r="JO40" s="239"/>
      <c r="JP40" s="239"/>
      <c r="JQ40" s="239"/>
      <c r="JR40" s="239"/>
      <c r="JS40" s="239"/>
      <c r="JT40" s="239"/>
      <c r="JU40" s="239"/>
      <c r="JV40" s="239"/>
      <c r="JW40" s="239"/>
      <c r="JX40" s="239"/>
      <c r="JY40" s="239"/>
      <c r="JZ40" s="239"/>
      <c r="KA40" s="239"/>
      <c r="KB40" s="239"/>
      <c r="KC40" s="239"/>
      <c r="KD40" s="239"/>
      <c r="KE40" s="239"/>
      <c r="KF40" s="239"/>
      <c r="KG40" s="239"/>
      <c r="KH40" s="239"/>
      <c r="KI40" s="239"/>
      <c r="KJ40" s="239"/>
      <c r="KK40" s="239"/>
      <c r="KL40" s="239"/>
      <c r="KM40" s="239"/>
      <c r="KN40" s="239"/>
      <c r="KO40" s="239"/>
      <c r="KP40" s="239"/>
      <c r="KQ40" s="239"/>
      <c r="KR40" s="239"/>
      <c r="KS40" s="239"/>
      <c r="KT40" s="239"/>
      <c r="KU40" s="239"/>
      <c r="KV40" s="239"/>
      <c r="KW40" s="239"/>
      <c r="KX40" s="239"/>
      <c r="KY40" s="239"/>
      <c r="KZ40" s="239"/>
      <c r="LA40" s="239"/>
      <c r="LB40" s="239"/>
      <c r="LC40" s="239"/>
      <c r="LD40" s="239"/>
      <c r="LE40" s="239"/>
      <c r="LF40" s="239"/>
      <c r="LG40" s="239"/>
      <c r="LH40" s="239"/>
      <c r="LI40" s="239"/>
      <c r="LJ40" s="239"/>
      <c r="LK40" s="239"/>
      <c r="LL40" s="239"/>
      <c r="LM40" s="239"/>
      <c r="LN40" s="239"/>
      <c r="LO40" s="239"/>
      <c r="LP40" s="239"/>
      <c r="LQ40" s="239"/>
      <c r="LR40" s="239"/>
      <c r="LS40" s="239"/>
      <c r="LT40" s="239"/>
      <c r="LU40" s="239"/>
      <c r="LV40" s="239"/>
      <c r="LW40" s="239"/>
      <c r="LX40" s="239"/>
      <c r="LY40" s="239"/>
      <c r="LZ40" s="239"/>
      <c r="MA40" s="239"/>
      <c r="MB40" s="239"/>
      <c r="MC40" s="239"/>
      <c r="MD40" s="239"/>
      <c r="ME40" s="239"/>
      <c r="MF40" s="239"/>
      <c r="MG40" s="239"/>
      <c r="MH40" s="239"/>
      <c r="MI40" s="239"/>
      <c r="MJ40" s="239"/>
      <c r="MK40" s="239"/>
      <c r="ML40" s="239"/>
      <c r="MM40" s="239"/>
      <c r="MN40" s="239"/>
      <c r="MO40" s="239"/>
      <c r="MP40" s="239"/>
      <c r="MQ40" s="239"/>
      <c r="MR40" s="239"/>
      <c r="MS40" s="239"/>
      <c r="MT40" s="239"/>
      <c r="MU40" s="239"/>
      <c r="MV40" s="239"/>
      <c r="MW40" s="239"/>
      <c r="MX40" s="239"/>
      <c r="MY40" s="239"/>
      <c r="MZ40" s="239"/>
      <c r="NA40" s="239"/>
      <c r="NB40" s="239"/>
      <c r="NC40" s="239"/>
      <c r="ND40" s="239"/>
      <c r="NE40" s="239"/>
      <c r="NF40" s="239"/>
      <c r="NG40" s="239"/>
      <c r="NH40" s="239"/>
      <c r="NI40" s="239"/>
      <c r="NJ40" s="239"/>
      <c r="NK40" s="239"/>
      <c r="NL40" s="239"/>
      <c r="NM40" s="239"/>
      <c r="NN40" s="239"/>
      <c r="NO40" s="239"/>
      <c r="NP40" s="239"/>
      <c r="NQ40" s="239"/>
      <c r="NR40" s="239"/>
      <c r="NS40" s="239"/>
      <c r="NT40" s="239"/>
      <c r="NU40" s="239"/>
      <c r="NV40" s="239"/>
      <c r="NW40" s="239"/>
      <c r="NX40" s="239"/>
      <c r="NY40" s="239"/>
      <c r="NZ40" s="239"/>
      <c r="OA40" s="239"/>
      <c r="OB40" s="239"/>
      <c r="OC40" s="239"/>
      <c r="OD40" s="239"/>
      <c r="OE40" s="239"/>
      <c r="OF40" s="239"/>
      <c r="OG40" s="239"/>
      <c r="OH40" s="239"/>
      <c r="OI40" s="239"/>
      <c r="OJ40" s="239"/>
      <c r="OK40" s="239"/>
      <c r="OL40" s="239"/>
      <c r="OM40" s="239"/>
      <c r="ON40" s="239"/>
      <c r="OO40" s="239"/>
      <c r="OP40" s="239"/>
      <c r="OQ40" s="239"/>
      <c r="OR40" s="239"/>
      <c r="OS40" s="239"/>
      <c r="OT40" s="239"/>
      <c r="OU40" s="239"/>
      <c r="OV40" s="239"/>
      <c r="OW40" s="239"/>
      <c r="OX40" s="239"/>
      <c r="OY40" s="239"/>
      <c r="OZ40" s="239"/>
      <c r="PA40" s="239"/>
      <c r="PB40" s="239"/>
      <c r="PC40" s="239"/>
      <c r="PD40" s="239"/>
      <c r="PE40" s="239"/>
      <c r="PF40" s="239"/>
      <c r="PG40" s="239"/>
      <c r="PH40" s="239"/>
      <c r="PI40" s="239"/>
      <c r="PJ40" s="239"/>
      <c r="PK40" s="239"/>
      <c r="PL40" s="239"/>
      <c r="PM40" s="239"/>
      <c r="PN40" s="239"/>
      <c r="PO40" s="239"/>
      <c r="PP40" s="239"/>
      <c r="PQ40" s="239"/>
      <c r="PR40" s="239"/>
      <c r="PS40" s="239"/>
      <c r="PT40" s="239"/>
      <c r="PU40" s="239"/>
      <c r="PV40" s="239"/>
      <c r="PW40" s="239"/>
      <c r="PX40" s="239"/>
      <c r="PY40" s="239"/>
      <c r="PZ40" s="239"/>
      <c r="QA40" s="239"/>
      <c r="QB40" s="239"/>
      <c r="QC40" s="239"/>
      <c r="QD40" s="239"/>
      <c r="QE40" s="239"/>
      <c r="QF40" s="239"/>
      <c r="QG40" s="239"/>
      <c r="QH40" s="239"/>
      <c r="QI40" s="239"/>
      <c r="QJ40" s="239"/>
      <c r="QK40" s="239"/>
      <c r="QL40" s="239"/>
      <c r="QM40" s="239"/>
      <c r="QN40" s="239"/>
      <c r="QO40" s="239"/>
      <c r="QP40" s="239"/>
      <c r="QQ40" s="239"/>
      <c r="QR40" s="239"/>
      <c r="QS40" s="239"/>
      <c r="QT40" s="239"/>
      <c r="QU40" s="239"/>
      <c r="QV40" s="239"/>
      <c r="QW40" s="239"/>
      <c r="QX40" s="239"/>
      <c r="QY40" s="239"/>
      <c r="QZ40" s="239"/>
      <c r="RA40" s="239"/>
      <c r="RB40" s="239"/>
      <c r="RC40" s="239"/>
      <c r="RD40" s="239"/>
      <c r="RE40" s="239"/>
      <c r="RF40" s="239"/>
      <c r="RG40" s="239"/>
      <c r="RH40" s="239"/>
      <c r="RI40" s="239"/>
      <c r="RJ40" s="239"/>
      <c r="RK40" s="239"/>
      <c r="RL40" s="239"/>
      <c r="RM40" s="239"/>
      <c r="RN40" s="239"/>
      <c r="RO40" s="239"/>
      <c r="RP40" s="239"/>
      <c r="RQ40" s="239"/>
      <c r="RR40" s="239"/>
      <c r="RS40" s="239"/>
      <c r="RT40" s="239"/>
      <c r="RU40" s="239"/>
      <c r="RV40" s="239"/>
      <c r="RW40" s="239"/>
      <c r="RX40" s="239"/>
      <c r="RY40" s="239"/>
      <c r="RZ40" s="239"/>
      <c r="SA40" s="239"/>
      <c r="SB40" s="239"/>
      <c r="SC40" s="239"/>
      <c r="SD40" s="239"/>
      <c r="SE40" s="239"/>
      <c r="SF40" s="239"/>
      <c r="SG40" s="239"/>
      <c r="SH40" s="239"/>
      <c r="SI40" s="239"/>
      <c r="SJ40" s="239"/>
      <c r="SK40" s="239"/>
      <c r="SL40" s="239"/>
      <c r="SM40" s="239"/>
      <c r="SN40" s="239"/>
      <c r="SO40" s="239"/>
      <c r="SP40" s="239"/>
      <c r="SQ40" s="239"/>
      <c r="SR40" s="239"/>
      <c r="SS40" s="239"/>
      <c r="ST40" s="239"/>
      <c r="SU40" s="239"/>
      <c r="SV40" s="239"/>
      <c r="SW40" s="239"/>
      <c r="SX40" s="239"/>
      <c r="SY40" s="239"/>
      <c r="SZ40" s="239"/>
      <c r="TA40" s="239"/>
      <c r="TB40" s="239"/>
      <c r="TC40" s="239"/>
      <c r="TD40" s="239"/>
      <c r="TE40" s="239"/>
      <c r="TF40" s="239"/>
      <c r="TG40" s="239"/>
      <c r="TH40" s="239"/>
      <c r="TI40" s="239"/>
      <c r="TJ40" s="239"/>
      <c r="TK40" s="239"/>
      <c r="TL40" s="239"/>
      <c r="TM40" s="239"/>
      <c r="TN40" s="239"/>
      <c r="TO40" s="239"/>
      <c r="TP40" s="239"/>
      <c r="TQ40" s="239"/>
      <c r="TR40" s="239"/>
      <c r="TS40" s="239"/>
      <c r="TT40" s="239"/>
      <c r="TU40" s="239"/>
      <c r="TV40" s="239"/>
      <c r="TW40" s="239"/>
      <c r="TX40" s="239"/>
      <c r="TY40" s="239"/>
      <c r="TZ40" s="239"/>
      <c r="UA40" s="239"/>
      <c r="UB40" s="239"/>
      <c r="UC40" s="239"/>
      <c r="UD40" s="239"/>
      <c r="UE40" s="239"/>
      <c r="UF40" s="239"/>
      <c r="UG40" s="239"/>
      <c r="UH40" s="239"/>
      <c r="UI40" s="239"/>
      <c r="UJ40" s="239"/>
      <c r="UK40" s="239"/>
      <c r="UL40" s="239"/>
      <c r="UM40" s="239"/>
      <c r="UN40" s="239"/>
      <c r="UO40" s="239"/>
      <c r="UP40" s="239"/>
      <c r="UQ40" s="239"/>
      <c r="UR40" s="239"/>
      <c r="US40" s="239"/>
      <c r="UT40" s="239"/>
      <c r="UU40" s="239"/>
      <c r="UV40" s="239"/>
      <c r="UW40" s="239"/>
      <c r="UX40" s="239"/>
      <c r="UY40" s="239"/>
      <c r="UZ40" s="239"/>
      <c r="VA40" s="239"/>
      <c r="VB40" s="239"/>
      <c r="VC40" s="239"/>
      <c r="VD40" s="239"/>
      <c r="VE40" s="239"/>
      <c r="VF40" s="239"/>
      <c r="VG40" s="239"/>
      <c r="VH40" s="239"/>
      <c r="VI40" s="239"/>
      <c r="VJ40" s="239"/>
      <c r="VK40" s="239"/>
      <c r="VL40" s="239"/>
      <c r="VM40" s="239"/>
      <c r="VN40" s="239"/>
      <c r="VO40" s="239"/>
      <c r="VP40" s="239"/>
      <c r="VQ40" s="239"/>
      <c r="VR40" s="239"/>
      <c r="VS40" s="239"/>
      <c r="VT40" s="239"/>
      <c r="VU40" s="239"/>
      <c r="VV40" s="239"/>
      <c r="VW40" s="239"/>
      <c r="VX40" s="239"/>
      <c r="VY40" s="239"/>
      <c r="VZ40" s="239"/>
      <c r="WA40" s="239"/>
      <c r="WB40" s="239"/>
      <c r="WC40" s="239"/>
      <c r="WD40" s="239"/>
      <c r="WE40" s="239"/>
      <c r="WF40" s="239"/>
      <c r="WG40" s="239"/>
      <c r="WH40" s="239"/>
      <c r="WI40" s="239"/>
      <c r="WJ40" s="239"/>
      <c r="WK40" s="239"/>
      <c r="WL40" s="239"/>
      <c r="WM40" s="239"/>
      <c r="WN40" s="239"/>
      <c r="WO40" s="239"/>
      <c r="WP40" s="239"/>
      <c r="WQ40" s="239"/>
      <c r="WR40" s="239"/>
      <c r="WS40" s="239"/>
      <c r="WT40" s="239"/>
      <c r="WU40" s="239"/>
      <c r="WV40" s="239"/>
      <c r="WW40" s="239"/>
      <c r="WX40" s="239"/>
      <c r="WY40" s="239"/>
      <c r="WZ40" s="239"/>
      <c r="XA40" s="239"/>
      <c r="XB40" s="239"/>
      <c r="XC40" s="239"/>
      <c r="XD40" s="239"/>
      <c r="XE40" s="239"/>
      <c r="XF40" s="239"/>
      <c r="XG40" s="239"/>
      <c r="XH40" s="239"/>
      <c r="XI40" s="239"/>
      <c r="XJ40" s="239"/>
      <c r="XK40" s="239"/>
      <c r="XL40" s="239"/>
      <c r="XM40" s="239"/>
      <c r="XN40" s="239"/>
      <c r="XO40" s="239"/>
      <c r="XP40" s="239"/>
      <c r="XQ40" s="239"/>
      <c r="XR40" s="239"/>
      <c r="XS40" s="239"/>
      <c r="XT40" s="239"/>
      <c r="XU40" s="239"/>
      <c r="XV40" s="239"/>
      <c r="XW40" s="239"/>
      <c r="XX40" s="239"/>
      <c r="XY40" s="239"/>
      <c r="XZ40" s="239"/>
      <c r="YA40" s="239"/>
      <c r="YB40" s="239"/>
      <c r="YC40" s="239"/>
      <c r="YD40" s="239"/>
      <c r="YE40" s="239"/>
      <c r="YF40" s="239"/>
      <c r="YG40" s="239"/>
      <c r="YH40" s="239"/>
      <c r="YI40" s="239"/>
      <c r="YJ40" s="239"/>
      <c r="YK40" s="239"/>
      <c r="YL40" s="239"/>
      <c r="YM40" s="239"/>
      <c r="YN40" s="239"/>
      <c r="YO40" s="239"/>
      <c r="YP40" s="239"/>
      <c r="YQ40" s="239"/>
      <c r="YR40" s="239"/>
      <c r="YS40" s="239"/>
      <c r="YT40" s="239"/>
      <c r="YU40" s="239"/>
      <c r="YV40" s="239"/>
      <c r="YW40" s="239"/>
      <c r="YX40" s="239"/>
      <c r="YY40" s="239"/>
      <c r="YZ40" s="239"/>
      <c r="ZA40" s="239"/>
      <c r="ZB40" s="239"/>
      <c r="ZC40" s="239"/>
      <c r="ZD40" s="239"/>
      <c r="ZE40" s="239"/>
      <c r="ZF40" s="239"/>
      <c r="ZG40" s="239"/>
      <c r="ZH40" s="239"/>
      <c r="ZI40" s="239"/>
      <c r="ZJ40" s="239"/>
      <c r="ZK40" s="239"/>
      <c r="ZL40" s="239"/>
      <c r="ZM40" s="239"/>
      <c r="ZN40" s="239"/>
      <c r="ZO40" s="239"/>
      <c r="ZP40" s="239"/>
      <c r="ZQ40" s="239"/>
      <c r="ZR40" s="239"/>
      <c r="ZS40" s="239"/>
      <c r="ZT40" s="239"/>
      <c r="ZU40" s="239"/>
      <c r="ZV40" s="239"/>
      <c r="ZW40" s="239"/>
      <c r="ZX40" s="239"/>
      <c r="ZY40" s="239"/>
      <c r="ZZ40" s="239"/>
      <c r="AAA40" s="239"/>
      <c r="AAB40" s="239"/>
      <c r="AAC40" s="239"/>
      <c r="AAD40" s="239"/>
      <c r="AAE40" s="239"/>
      <c r="AAF40" s="239"/>
      <c r="AAG40" s="239"/>
      <c r="AAH40" s="239"/>
      <c r="AAI40" s="239"/>
      <c r="AAJ40" s="239"/>
      <c r="AAK40" s="239"/>
      <c r="AAL40" s="239"/>
      <c r="AAM40" s="239"/>
      <c r="AAN40" s="239"/>
      <c r="AAO40" s="239"/>
      <c r="AAP40" s="239"/>
      <c r="AAQ40" s="239"/>
      <c r="AAR40" s="239"/>
      <c r="AAS40" s="239"/>
      <c r="AAT40" s="239"/>
      <c r="AAU40" s="239"/>
      <c r="AAV40" s="239"/>
      <c r="AAW40" s="239"/>
      <c r="AAX40" s="239"/>
      <c r="AAY40" s="239"/>
      <c r="AAZ40" s="239"/>
      <c r="ABA40" s="239"/>
      <c r="ABB40" s="239"/>
      <c r="ABC40" s="239"/>
      <c r="ABD40" s="239"/>
      <c r="ABE40" s="239"/>
      <c r="ABF40" s="239"/>
      <c r="ABG40" s="239"/>
      <c r="ABH40" s="239"/>
      <c r="ABI40" s="239"/>
      <c r="ABJ40" s="239"/>
      <c r="ABK40" s="239"/>
      <c r="ABL40" s="239"/>
      <c r="ABM40" s="239"/>
      <c r="ABN40" s="239"/>
      <c r="ABO40" s="239"/>
      <c r="ABP40" s="239"/>
      <c r="ABQ40" s="239"/>
      <c r="ABR40" s="239"/>
      <c r="ABS40" s="239"/>
      <c r="ABT40" s="239"/>
      <c r="ABU40" s="239"/>
      <c r="ABV40" s="239"/>
      <c r="ABW40" s="239"/>
      <c r="ABX40" s="239"/>
      <c r="ABY40" s="239"/>
      <c r="ABZ40" s="239"/>
      <c r="ACA40" s="239"/>
      <c r="ACB40" s="239"/>
      <c r="ACC40" s="239"/>
      <c r="ACD40" s="239"/>
      <c r="ACE40" s="239"/>
      <c r="ACF40" s="239"/>
      <c r="ACG40" s="239"/>
      <c r="ACH40" s="239"/>
      <c r="ACI40" s="239"/>
      <c r="ACJ40" s="239"/>
      <c r="ACK40" s="239"/>
      <c r="ACL40" s="239"/>
      <c r="ACM40" s="239"/>
      <c r="ACN40" s="239"/>
      <c r="ACO40" s="239"/>
      <c r="ACP40" s="239"/>
      <c r="ACQ40" s="239"/>
      <c r="ACR40" s="239"/>
      <c r="ACS40" s="239"/>
      <c r="ACT40" s="239"/>
      <c r="ACU40" s="239"/>
      <c r="ACV40" s="239"/>
    </row>
    <row r="41" spans="1:776" ht="37" customHeight="1" x14ac:dyDescent="0.35">
      <c r="A41" s="455" t="s">
        <v>2204</v>
      </c>
      <c r="B41" s="456"/>
      <c r="C41" s="456"/>
      <c r="D41" s="456"/>
      <c r="E41" s="456"/>
      <c r="F41" s="456"/>
      <c r="G41" s="153" t="s">
        <v>1805</v>
      </c>
      <c r="H41" s="457" t="str">
        <f t="shared" ref="H41" si="11">IF(G41="No","INCUMPLIMIENTO GRAVE","OK")</f>
        <v>OK</v>
      </c>
      <c r="I41" s="458"/>
      <c r="K41" s="398" t="str">
        <f>+IF(G41="No",CONCATENATE("debido a que el elevado número de solicitudes presentadas y dado el carácter limitado del presupuesto,  nos obliga a desestimar aquellos proyectos que aun no cuentan"," con financiación suficiente para comenzar su actividad."),"   ")</f>
        <v xml:space="preserve">   </v>
      </c>
      <c r="L41" s="399"/>
      <c r="M41" s="399"/>
      <c r="N41" s="399"/>
      <c r="O41" s="399"/>
    </row>
    <row r="42" spans="1:776" s="240" customFormat="1" ht="14.15" hidden="1" customHeight="1" x14ac:dyDescent="0.35">
      <c r="A42" s="465" t="s">
        <v>1813</v>
      </c>
      <c r="B42" s="466"/>
      <c r="C42" s="209">
        <f>+'Formulario solicitud'!E227</f>
        <v>0</v>
      </c>
      <c r="D42" s="265" t="s">
        <v>2067</v>
      </c>
      <c r="E42" s="209">
        <f>+'Formulario solicitud'!H227</f>
        <v>0</v>
      </c>
      <c r="F42" s="266"/>
      <c r="G42" s="267"/>
      <c r="H42" s="268"/>
      <c r="I42" s="269"/>
      <c r="J42" s="239"/>
      <c r="K42" s="257"/>
      <c r="L42" s="258"/>
      <c r="M42" s="258"/>
      <c r="N42" s="258"/>
      <c r="O42" s="258"/>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39"/>
      <c r="DS42" s="239"/>
      <c r="DT42" s="239"/>
      <c r="DU42" s="239"/>
      <c r="DV42" s="239"/>
      <c r="DW42" s="239"/>
      <c r="DX42" s="239"/>
      <c r="DY42" s="239"/>
      <c r="DZ42" s="239"/>
      <c r="EA42" s="239"/>
      <c r="EB42" s="239"/>
      <c r="EC42" s="239"/>
      <c r="ED42" s="239"/>
      <c r="EE42" s="239"/>
      <c r="EF42" s="239"/>
      <c r="EG42" s="239"/>
      <c r="EH42" s="239"/>
      <c r="EI42" s="239"/>
      <c r="EJ42" s="239"/>
      <c r="EK42" s="239"/>
      <c r="EL42" s="239"/>
      <c r="EM42" s="239"/>
      <c r="EN42" s="239"/>
      <c r="EO42" s="239"/>
      <c r="EP42" s="239"/>
      <c r="EQ42" s="239"/>
      <c r="ER42" s="239"/>
      <c r="ES42" s="239"/>
      <c r="ET42" s="239"/>
      <c r="EU42" s="239"/>
      <c r="EV42" s="239"/>
      <c r="EW42" s="239"/>
      <c r="EX42" s="239"/>
      <c r="EY42" s="239"/>
      <c r="EZ42" s="239"/>
      <c r="FA42" s="239"/>
      <c r="FB42" s="239"/>
      <c r="FC42" s="239"/>
      <c r="FD42" s="239"/>
      <c r="FE42" s="239"/>
      <c r="FF42" s="239"/>
      <c r="FG42" s="239"/>
      <c r="FH42" s="239"/>
      <c r="FI42" s="239"/>
      <c r="FJ42" s="239"/>
      <c r="FK42" s="239"/>
      <c r="FL42" s="239"/>
      <c r="FM42" s="239"/>
      <c r="FN42" s="239"/>
      <c r="FO42" s="239"/>
      <c r="FP42" s="239"/>
      <c r="FQ42" s="239"/>
      <c r="FR42" s="239"/>
      <c r="FS42" s="239"/>
      <c r="FT42" s="239"/>
      <c r="FU42" s="239"/>
      <c r="FV42" s="239"/>
      <c r="FW42" s="239"/>
      <c r="FX42" s="239"/>
      <c r="FY42" s="239"/>
      <c r="FZ42" s="239"/>
      <c r="GA42" s="239"/>
      <c r="GB42" s="239"/>
      <c r="GC42" s="239"/>
      <c r="GD42" s="239"/>
      <c r="GE42" s="239"/>
      <c r="GF42" s="239"/>
      <c r="GG42" s="239"/>
      <c r="GH42" s="239"/>
      <c r="GI42" s="239"/>
      <c r="GJ42" s="239"/>
      <c r="GK42" s="239"/>
      <c r="GL42" s="239"/>
      <c r="GM42" s="239"/>
      <c r="GN42" s="239"/>
      <c r="GO42" s="239"/>
      <c r="GP42" s="239"/>
      <c r="GQ42" s="239"/>
      <c r="GR42" s="239"/>
      <c r="GS42" s="239"/>
      <c r="GT42" s="239"/>
      <c r="GU42" s="239"/>
      <c r="GV42" s="239"/>
      <c r="GW42" s="239"/>
      <c r="GX42" s="239"/>
      <c r="GY42" s="239"/>
      <c r="GZ42" s="239"/>
      <c r="HA42" s="239"/>
      <c r="HB42" s="239"/>
      <c r="HC42" s="239"/>
      <c r="HD42" s="239"/>
      <c r="HE42" s="239"/>
      <c r="HF42" s="239"/>
      <c r="HG42" s="239"/>
      <c r="HH42" s="239"/>
      <c r="HI42" s="239"/>
      <c r="HJ42" s="239"/>
      <c r="HK42" s="239"/>
      <c r="HL42" s="239"/>
      <c r="HM42" s="239"/>
      <c r="HN42" s="239"/>
      <c r="HO42" s="239"/>
      <c r="HP42" s="239"/>
      <c r="HQ42" s="239"/>
      <c r="HR42" s="239"/>
      <c r="HS42" s="239"/>
      <c r="HT42" s="239"/>
      <c r="HU42" s="239"/>
      <c r="HV42" s="239"/>
      <c r="HW42" s="239"/>
      <c r="HX42" s="239"/>
      <c r="HY42" s="239"/>
      <c r="HZ42" s="239"/>
      <c r="IA42" s="239"/>
      <c r="IB42" s="239"/>
      <c r="IC42" s="239"/>
      <c r="ID42" s="239"/>
      <c r="IE42" s="239"/>
      <c r="IF42" s="239"/>
      <c r="IG42" s="239"/>
      <c r="IH42" s="239"/>
      <c r="II42" s="239"/>
      <c r="IJ42" s="239"/>
      <c r="IK42" s="239"/>
      <c r="IL42" s="239"/>
      <c r="IM42" s="239"/>
      <c r="IN42" s="239"/>
      <c r="IO42" s="239"/>
      <c r="IP42" s="239"/>
      <c r="IQ42" s="239"/>
      <c r="IR42" s="239"/>
      <c r="IS42" s="239"/>
      <c r="IT42" s="239"/>
      <c r="IU42" s="239"/>
      <c r="IV42" s="239"/>
      <c r="IW42" s="239"/>
      <c r="IX42" s="239"/>
      <c r="IY42" s="239"/>
      <c r="IZ42" s="239"/>
      <c r="JA42" s="239"/>
      <c r="JB42" s="239"/>
      <c r="JC42" s="239"/>
      <c r="JD42" s="239"/>
      <c r="JE42" s="239"/>
      <c r="JF42" s="239"/>
      <c r="JG42" s="239"/>
      <c r="JH42" s="239"/>
      <c r="JI42" s="239"/>
      <c r="JJ42" s="239"/>
      <c r="JK42" s="239"/>
      <c r="JL42" s="239"/>
      <c r="JM42" s="239"/>
      <c r="JN42" s="239"/>
      <c r="JO42" s="239"/>
      <c r="JP42" s="239"/>
      <c r="JQ42" s="239"/>
      <c r="JR42" s="239"/>
      <c r="JS42" s="239"/>
      <c r="JT42" s="239"/>
      <c r="JU42" s="239"/>
      <c r="JV42" s="239"/>
      <c r="JW42" s="239"/>
      <c r="JX42" s="239"/>
      <c r="JY42" s="239"/>
      <c r="JZ42" s="239"/>
      <c r="KA42" s="239"/>
      <c r="KB42" s="239"/>
      <c r="KC42" s="239"/>
      <c r="KD42" s="239"/>
      <c r="KE42" s="239"/>
      <c r="KF42" s="239"/>
      <c r="KG42" s="239"/>
      <c r="KH42" s="239"/>
      <c r="KI42" s="239"/>
      <c r="KJ42" s="239"/>
      <c r="KK42" s="239"/>
      <c r="KL42" s="239"/>
      <c r="KM42" s="239"/>
      <c r="KN42" s="239"/>
      <c r="KO42" s="239"/>
      <c r="KP42" s="239"/>
      <c r="KQ42" s="239"/>
      <c r="KR42" s="239"/>
      <c r="KS42" s="239"/>
      <c r="KT42" s="239"/>
      <c r="KU42" s="239"/>
      <c r="KV42" s="239"/>
      <c r="KW42" s="239"/>
      <c r="KX42" s="239"/>
      <c r="KY42" s="239"/>
      <c r="KZ42" s="239"/>
      <c r="LA42" s="239"/>
      <c r="LB42" s="239"/>
      <c r="LC42" s="239"/>
      <c r="LD42" s="239"/>
      <c r="LE42" s="239"/>
      <c r="LF42" s="239"/>
      <c r="LG42" s="239"/>
      <c r="LH42" s="239"/>
      <c r="LI42" s="239"/>
      <c r="LJ42" s="239"/>
      <c r="LK42" s="239"/>
      <c r="LL42" s="239"/>
      <c r="LM42" s="239"/>
      <c r="LN42" s="239"/>
      <c r="LO42" s="239"/>
      <c r="LP42" s="239"/>
      <c r="LQ42" s="239"/>
      <c r="LR42" s="239"/>
      <c r="LS42" s="239"/>
      <c r="LT42" s="239"/>
      <c r="LU42" s="239"/>
      <c r="LV42" s="239"/>
      <c r="LW42" s="239"/>
      <c r="LX42" s="239"/>
      <c r="LY42" s="239"/>
      <c r="LZ42" s="239"/>
      <c r="MA42" s="239"/>
      <c r="MB42" s="239"/>
      <c r="MC42" s="239"/>
      <c r="MD42" s="239"/>
      <c r="ME42" s="239"/>
      <c r="MF42" s="239"/>
      <c r="MG42" s="239"/>
      <c r="MH42" s="239"/>
      <c r="MI42" s="239"/>
      <c r="MJ42" s="239"/>
      <c r="MK42" s="239"/>
      <c r="ML42" s="239"/>
      <c r="MM42" s="239"/>
      <c r="MN42" s="239"/>
      <c r="MO42" s="239"/>
      <c r="MP42" s="239"/>
      <c r="MQ42" s="239"/>
      <c r="MR42" s="239"/>
      <c r="MS42" s="239"/>
      <c r="MT42" s="239"/>
      <c r="MU42" s="239"/>
      <c r="MV42" s="239"/>
      <c r="MW42" s="239"/>
      <c r="MX42" s="239"/>
      <c r="MY42" s="239"/>
      <c r="MZ42" s="239"/>
      <c r="NA42" s="239"/>
      <c r="NB42" s="239"/>
      <c r="NC42" s="239"/>
      <c r="ND42" s="239"/>
      <c r="NE42" s="239"/>
      <c r="NF42" s="239"/>
      <c r="NG42" s="239"/>
      <c r="NH42" s="239"/>
      <c r="NI42" s="239"/>
      <c r="NJ42" s="239"/>
      <c r="NK42" s="239"/>
      <c r="NL42" s="239"/>
      <c r="NM42" s="239"/>
      <c r="NN42" s="239"/>
      <c r="NO42" s="239"/>
      <c r="NP42" s="239"/>
      <c r="NQ42" s="239"/>
      <c r="NR42" s="239"/>
      <c r="NS42" s="239"/>
      <c r="NT42" s="239"/>
      <c r="NU42" s="239"/>
      <c r="NV42" s="239"/>
      <c r="NW42" s="239"/>
      <c r="NX42" s="239"/>
      <c r="NY42" s="239"/>
      <c r="NZ42" s="239"/>
      <c r="OA42" s="239"/>
      <c r="OB42" s="239"/>
      <c r="OC42" s="239"/>
      <c r="OD42" s="239"/>
      <c r="OE42" s="239"/>
      <c r="OF42" s="239"/>
      <c r="OG42" s="239"/>
      <c r="OH42" s="239"/>
      <c r="OI42" s="239"/>
      <c r="OJ42" s="239"/>
      <c r="OK42" s="239"/>
      <c r="OL42" s="239"/>
      <c r="OM42" s="239"/>
      <c r="ON42" s="239"/>
      <c r="OO42" s="239"/>
      <c r="OP42" s="239"/>
      <c r="OQ42" s="239"/>
      <c r="OR42" s="239"/>
      <c r="OS42" s="239"/>
      <c r="OT42" s="239"/>
      <c r="OU42" s="239"/>
      <c r="OV42" s="239"/>
      <c r="OW42" s="239"/>
      <c r="OX42" s="239"/>
      <c r="OY42" s="239"/>
      <c r="OZ42" s="239"/>
      <c r="PA42" s="239"/>
      <c r="PB42" s="239"/>
      <c r="PC42" s="239"/>
      <c r="PD42" s="239"/>
      <c r="PE42" s="239"/>
      <c r="PF42" s="239"/>
      <c r="PG42" s="239"/>
      <c r="PH42" s="239"/>
      <c r="PI42" s="239"/>
      <c r="PJ42" s="239"/>
      <c r="PK42" s="239"/>
      <c r="PL42" s="239"/>
      <c r="PM42" s="239"/>
      <c r="PN42" s="239"/>
      <c r="PO42" s="239"/>
      <c r="PP42" s="239"/>
      <c r="PQ42" s="239"/>
      <c r="PR42" s="239"/>
      <c r="PS42" s="239"/>
      <c r="PT42" s="239"/>
      <c r="PU42" s="239"/>
      <c r="PV42" s="239"/>
      <c r="PW42" s="239"/>
      <c r="PX42" s="239"/>
      <c r="PY42" s="239"/>
      <c r="PZ42" s="239"/>
      <c r="QA42" s="239"/>
      <c r="QB42" s="239"/>
      <c r="QC42" s="239"/>
      <c r="QD42" s="239"/>
      <c r="QE42" s="239"/>
      <c r="QF42" s="239"/>
      <c r="QG42" s="239"/>
      <c r="QH42" s="239"/>
      <c r="QI42" s="239"/>
      <c r="QJ42" s="239"/>
      <c r="QK42" s="239"/>
      <c r="QL42" s="239"/>
      <c r="QM42" s="239"/>
      <c r="QN42" s="239"/>
      <c r="QO42" s="239"/>
      <c r="QP42" s="239"/>
      <c r="QQ42" s="239"/>
      <c r="QR42" s="239"/>
      <c r="QS42" s="239"/>
      <c r="QT42" s="239"/>
      <c r="QU42" s="239"/>
      <c r="QV42" s="239"/>
      <c r="QW42" s="239"/>
      <c r="QX42" s="239"/>
      <c r="QY42" s="239"/>
      <c r="QZ42" s="239"/>
      <c r="RA42" s="239"/>
      <c r="RB42" s="239"/>
      <c r="RC42" s="239"/>
      <c r="RD42" s="239"/>
      <c r="RE42" s="239"/>
      <c r="RF42" s="239"/>
      <c r="RG42" s="239"/>
      <c r="RH42" s="239"/>
      <c r="RI42" s="239"/>
      <c r="RJ42" s="239"/>
      <c r="RK42" s="239"/>
      <c r="RL42" s="239"/>
      <c r="RM42" s="239"/>
      <c r="RN42" s="239"/>
      <c r="RO42" s="239"/>
      <c r="RP42" s="239"/>
      <c r="RQ42" s="239"/>
      <c r="RR42" s="239"/>
      <c r="RS42" s="239"/>
      <c r="RT42" s="239"/>
      <c r="RU42" s="239"/>
      <c r="RV42" s="239"/>
      <c r="RW42" s="239"/>
      <c r="RX42" s="239"/>
      <c r="RY42" s="239"/>
      <c r="RZ42" s="239"/>
      <c r="SA42" s="239"/>
      <c r="SB42" s="239"/>
      <c r="SC42" s="239"/>
      <c r="SD42" s="239"/>
      <c r="SE42" s="239"/>
      <c r="SF42" s="239"/>
      <c r="SG42" s="239"/>
      <c r="SH42" s="239"/>
      <c r="SI42" s="239"/>
      <c r="SJ42" s="239"/>
      <c r="SK42" s="239"/>
      <c r="SL42" s="239"/>
      <c r="SM42" s="239"/>
      <c r="SN42" s="239"/>
      <c r="SO42" s="239"/>
      <c r="SP42" s="239"/>
      <c r="SQ42" s="239"/>
      <c r="SR42" s="239"/>
      <c r="SS42" s="239"/>
      <c r="ST42" s="239"/>
      <c r="SU42" s="239"/>
      <c r="SV42" s="239"/>
      <c r="SW42" s="239"/>
      <c r="SX42" s="239"/>
      <c r="SY42" s="239"/>
      <c r="SZ42" s="239"/>
      <c r="TA42" s="239"/>
      <c r="TB42" s="239"/>
      <c r="TC42" s="239"/>
      <c r="TD42" s="239"/>
      <c r="TE42" s="239"/>
      <c r="TF42" s="239"/>
      <c r="TG42" s="239"/>
      <c r="TH42" s="239"/>
      <c r="TI42" s="239"/>
      <c r="TJ42" s="239"/>
      <c r="TK42" s="239"/>
      <c r="TL42" s="239"/>
      <c r="TM42" s="239"/>
      <c r="TN42" s="239"/>
      <c r="TO42" s="239"/>
      <c r="TP42" s="239"/>
      <c r="TQ42" s="239"/>
      <c r="TR42" s="239"/>
      <c r="TS42" s="239"/>
      <c r="TT42" s="239"/>
      <c r="TU42" s="239"/>
      <c r="TV42" s="239"/>
      <c r="TW42" s="239"/>
      <c r="TX42" s="239"/>
      <c r="TY42" s="239"/>
      <c r="TZ42" s="239"/>
      <c r="UA42" s="239"/>
      <c r="UB42" s="239"/>
      <c r="UC42" s="239"/>
      <c r="UD42" s="239"/>
      <c r="UE42" s="239"/>
      <c r="UF42" s="239"/>
      <c r="UG42" s="239"/>
      <c r="UH42" s="239"/>
      <c r="UI42" s="239"/>
      <c r="UJ42" s="239"/>
      <c r="UK42" s="239"/>
      <c r="UL42" s="239"/>
      <c r="UM42" s="239"/>
      <c r="UN42" s="239"/>
      <c r="UO42" s="239"/>
      <c r="UP42" s="239"/>
      <c r="UQ42" s="239"/>
      <c r="UR42" s="239"/>
      <c r="US42" s="239"/>
      <c r="UT42" s="239"/>
      <c r="UU42" s="239"/>
      <c r="UV42" s="239"/>
      <c r="UW42" s="239"/>
      <c r="UX42" s="239"/>
      <c r="UY42" s="239"/>
      <c r="UZ42" s="239"/>
      <c r="VA42" s="239"/>
      <c r="VB42" s="239"/>
      <c r="VC42" s="239"/>
      <c r="VD42" s="239"/>
      <c r="VE42" s="239"/>
      <c r="VF42" s="239"/>
      <c r="VG42" s="239"/>
      <c r="VH42" s="239"/>
      <c r="VI42" s="239"/>
      <c r="VJ42" s="239"/>
      <c r="VK42" s="239"/>
      <c r="VL42" s="239"/>
      <c r="VM42" s="239"/>
      <c r="VN42" s="239"/>
      <c r="VO42" s="239"/>
      <c r="VP42" s="239"/>
      <c r="VQ42" s="239"/>
      <c r="VR42" s="239"/>
      <c r="VS42" s="239"/>
      <c r="VT42" s="239"/>
      <c r="VU42" s="239"/>
      <c r="VV42" s="239"/>
      <c r="VW42" s="239"/>
      <c r="VX42" s="239"/>
      <c r="VY42" s="239"/>
      <c r="VZ42" s="239"/>
      <c r="WA42" s="239"/>
      <c r="WB42" s="239"/>
      <c r="WC42" s="239"/>
      <c r="WD42" s="239"/>
      <c r="WE42" s="239"/>
      <c r="WF42" s="239"/>
      <c r="WG42" s="239"/>
      <c r="WH42" s="239"/>
      <c r="WI42" s="239"/>
      <c r="WJ42" s="239"/>
      <c r="WK42" s="239"/>
      <c r="WL42" s="239"/>
      <c r="WM42" s="239"/>
      <c r="WN42" s="239"/>
      <c r="WO42" s="239"/>
      <c r="WP42" s="239"/>
      <c r="WQ42" s="239"/>
      <c r="WR42" s="239"/>
      <c r="WS42" s="239"/>
      <c r="WT42" s="239"/>
      <c r="WU42" s="239"/>
      <c r="WV42" s="239"/>
      <c r="WW42" s="239"/>
      <c r="WX42" s="239"/>
      <c r="WY42" s="239"/>
      <c r="WZ42" s="239"/>
      <c r="XA42" s="239"/>
      <c r="XB42" s="239"/>
      <c r="XC42" s="239"/>
      <c r="XD42" s="239"/>
      <c r="XE42" s="239"/>
      <c r="XF42" s="239"/>
      <c r="XG42" s="239"/>
      <c r="XH42" s="239"/>
      <c r="XI42" s="239"/>
      <c r="XJ42" s="239"/>
      <c r="XK42" s="239"/>
      <c r="XL42" s="239"/>
      <c r="XM42" s="239"/>
      <c r="XN42" s="239"/>
      <c r="XO42" s="239"/>
      <c r="XP42" s="239"/>
      <c r="XQ42" s="239"/>
      <c r="XR42" s="239"/>
      <c r="XS42" s="239"/>
      <c r="XT42" s="239"/>
      <c r="XU42" s="239"/>
      <c r="XV42" s="239"/>
      <c r="XW42" s="239"/>
      <c r="XX42" s="239"/>
      <c r="XY42" s="239"/>
      <c r="XZ42" s="239"/>
      <c r="YA42" s="239"/>
      <c r="YB42" s="239"/>
      <c r="YC42" s="239"/>
      <c r="YD42" s="239"/>
      <c r="YE42" s="239"/>
      <c r="YF42" s="239"/>
      <c r="YG42" s="239"/>
      <c r="YH42" s="239"/>
      <c r="YI42" s="239"/>
      <c r="YJ42" s="239"/>
      <c r="YK42" s="239"/>
      <c r="YL42" s="239"/>
      <c r="YM42" s="239"/>
      <c r="YN42" s="239"/>
      <c r="YO42" s="239"/>
      <c r="YP42" s="239"/>
      <c r="YQ42" s="239"/>
      <c r="YR42" s="239"/>
      <c r="YS42" s="239"/>
      <c r="YT42" s="239"/>
      <c r="YU42" s="239"/>
      <c r="YV42" s="239"/>
      <c r="YW42" s="239"/>
      <c r="YX42" s="239"/>
      <c r="YY42" s="239"/>
      <c r="YZ42" s="239"/>
      <c r="ZA42" s="239"/>
      <c r="ZB42" s="239"/>
      <c r="ZC42" s="239"/>
      <c r="ZD42" s="239"/>
      <c r="ZE42" s="239"/>
      <c r="ZF42" s="239"/>
      <c r="ZG42" s="239"/>
      <c r="ZH42" s="239"/>
      <c r="ZI42" s="239"/>
      <c r="ZJ42" s="239"/>
      <c r="ZK42" s="239"/>
      <c r="ZL42" s="239"/>
      <c r="ZM42" s="239"/>
      <c r="ZN42" s="239"/>
      <c r="ZO42" s="239"/>
      <c r="ZP42" s="239"/>
      <c r="ZQ42" s="239"/>
      <c r="ZR42" s="239"/>
      <c r="ZS42" s="239"/>
      <c r="ZT42" s="239"/>
      <c r="ZU42" s="239"/>
      <c r="ZV42" s="239"/>
      <c r="ZW42" s="239"/>
      <c r="ZX42" s="239"/>
      <c r="ZY42" s="239"/>
      <c r="ZZ42" s="239"/>
      <c r="AAA42" s="239"/>
      <c r="AAB42" s="239"/>
      <c r="AAC42" s="239"/>
      <c r="AAD42" s="239"/>
      <c r="AAE42" s="239"/>
      <c r="AAF42" s="239"/>
      <c r="AAG42" s="239"/>
      <c r="AAH42" s="239"/>
      <c r="AAI42" s="239"/>
      <c r="AAJ42" s="239"/>
      <c r="AAK42" s="239"/>
      <c r="AAL42" s="239"/>
      <c r="AAM42" s="239"/>
      <c r="AAN42" s="239"/>
      <c r="AAO42" s="239"/>
      <c r="AAP42" s="239"/>
      <c r="AAQ42" s="239"/>
      <c r="AAR42" s="239"/>
      <c r="AAS42" s="239"/>
      <c r="AAT42" s="239"/>
      <c r="AAU42" s="239"/>
      <c r="AAV42" s="239"/>
      <c r="AAW42" s="239"/>
      <c r="AAX42" s="239"/>
      <c r="AAY42" s="239"/>
      <c r="AAZ42" s="239"/>
      <c r="ABA42" s="239"/>
      <c r="ABB42" s="239"/>
      <c r="ABC42" s="239"/>
      <c r="ABD42" s="239"/>
      <c r="ABE42" s="239"/>
      <c r="ABF42" s="239"/>
      <c r="ABG42" s="239"/>
      <c r="ABH42" s="239"/>
      <c r="ABI42" s="239"/>
      <c r="ABJ42" s="239"/>
      <c r="ABK42" s="239"/>
      <c r="ABL42" s="239"/>
      <c r="ABM42" s="239"/>
      <c r="ABN42" s="239"/>
      <c r="ABO42" s="239"/>
      <c r="ABP42" s="239"/>
      <c r="ABQ42" s="239"/>
      <c r="ABR42" s="239"/>
      <c r="ABS42" s="239"/>
      <c r="ABT42" s="239"/>
      <c r="ABU42" s="239"/>
      <c r="ABV42" s="239"/>
      <c r="ABW42" s="239"/>
      <c r="ABX42" s="239"/>
      <c r="ABY42" s="239"/>
      <c r="ABZ42" s="239"/>
      <c r="ACA42" s="239"/>
      <c r="ACB42" s="239"/>
      <c r="ACC42" s="239"/>
      <c r="ACD42" s="239"/>
      <c r="ACE42" s="239"/>
      <c r="ACF42" s="239"/>
      <c r="ACG42" s="239"/>
      <c r="ACH42" s="239"/>
      <c r="ACI42" s="239"/>
      <c r="ACJ42" s="239"/>
      <c r="ACK42" s="239"/>
      <c r="ACL42" s="239"/>
      <c r="ACM42" s="239"/>
      <c r="ACN42" s="239"/>
      <c r="ACO42" s="239"/>
      <c r="ACP42" s="239"/>
      <c r="ACQ42" s="239"/>
      <c r="ACR42" s="239"/>
      <c r="ACS42" s="239"/>
      <c r="ACT42" s="239"/>
      <c r="ACU42" s="239"/>
      <c r="ACV42" s="239"/>
    </row>
    <row r="43" spans="1:776" s="240" customFormat="1" ht="14.15" hidden="1" customHeight="1" x14ac:dyDescent="0.35">
      <c r="A43" s="467" t="s">
        <v>2075</v>
      </c>
      <c r="B43" s="468"/>
      <c r="C43" s="468"/>
      <c r="D43" s="209">
        <f>+'Formulario solicitud'!F238</f>
        <v>0</v>
      </c>
      <c r="E43" s="270"/>
      <c r="F43" s="271"/>
      <c r="G43" s="272"/>
      <c r="H43" s="273"/>
      <c r="I43" s="274"/>
      <c r="J43" s="239"/>
      <c r="K43" s="257"/>
      <c r="L43" s="258"/>
      <c r="M43" s="258"/>
      <c r="N43" s="258"/>
      <c r="O43" s="258"/>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39"/>
      <c r="EX43" s="239"/>
      <c r="EY43" s="239"/>
      <c r="EZ43" s="239"/>
      <c r="FA43" s="239"/>
      <c r="FB43" s="239"/>
      <c r="FC43" s="239"/>
      <c r="FD43" s="239"/>
      <c r="FE43" s="239"/>
      <c r="FF43" s="239"/>
      <c r="FG43" s="239"/>
      <c r="FH43" s="239"/>
      <c r="FI43" s="239"/>
      <c r="FJ43" s="239"/>
      <c r="FK43" s="239"/>
      <c r="FL43" s="239"/>
      <c r="FM43" s="239"/>
      <c r="FN43" s="239"/>
      <c r="FO43" s="239"/>
      <c r="FP43" s="239"/>
      <c r="FQ43" s="239"/>
      <c r="FR43" s="239"/>
      <c r="FS43" s="239"/>
      <c r="FT43" s="239"/>
      <c r="FU43" s="239"/>
      <c r="FV43" s="239"/>
      <c r="FW43" s="239"/>
      <c r="FX43" s="239"/>
      <c r="FY43" s="239"/>
      <c r="FZ43" s="239"/>
      <c r="GA43" s="239"/>
      <c r="GB43" s="239"/>
      <c r="GC43" s="239"/>
      <c r="GD43" s="239"/>
      <c r="GE43" s="239"/>
      <c r="GF43" s="239"/>
      <c r="GG43" s="239"/>
      <c r="GH43" s="239"/>
      <c r="GI43" s="239"/>
      <c r="GJ43" s="239"/>
      <c r="GK43" s="239"/>
      <c r="GL43" s="239"/>
      <c r="GM43" s="239"/>
      <c r="GN43" s="239"/>
      <c r="GO43" s="239"/>
      <c r="GP43" s="239"/>
      <c r="GQ43" s="239"/>
      <c r="GR43" s="239"/>
      <c r="GS43" s="239"/>
      <c r="GT43" s="239"/>
      <c r="GU43" s="239"/>
      <c r="GV43" s="239"/>
      <c r="GW43" s="239"/>
      <c r="GX43" s="239"/>
      <c r="GY43" s="239"/>
      <c r="GZ43" s="239"/>
      <c r="HA43" s="239"/>
      <c r="HB43" s="239"/>
      <c r="HC43" s="239"/>
      <c r="HD43" s="239"/>
      <c r="HE43" s="239"/>
      <c r="HF43" s="239"/>
      <c r="HG43" s="239"/>
      <c r="HH43" s="239"/>
      <c r="HI43" s="239"/>
      <c r="HJ43" s="239"/>
      <c r="HK43" s="239"/>
      <c r="HL43" s="239"/>
      <c r="HM43" s="239"/>
      <c r="HN43" s="239"/>
      <c r="HO43" s="239"/>
      <c r="HP43" s="239"/>
      <c r="HQ43" s="239"/>
      <c r="HR43" s="239"/>
      <c r="HS43" s="239"/>
      <c r="HT43" s="239"/>
      <c r="HU43" s="239"/>
      <c r="HV43" s="239"/>
      <c r="HW43" s="239"/>
      <c r="HX43" s="239"/>
      <c r="HY43" s="239"/>
      <c r="HZ43" s="239"/>
      <c r="IA43" s="239"/>
      <c r="IB43" s="239"/>
      <c r="IC43" s="239"/>
      <c r="ID43" s="239"/>
      <c r="IE43" s="239"/>
      <c r="IF43" s="239"/>
      <c r="IG43" s="239"/>
      <c r="IH43" s="239"/>
      <c r="II43" s="239"/>
      <c r="IJ43" s="239"/>
      <c r="IK43" s="239"/>
      <c r="IL43" s="239"/>
      <c r="IM43" s="239"/>
      <c r="IN43" s="239"/>
      <c r="IO43" s="239"/>
      <c r="IP43" s="239"/>
      <c r="IQ43" s="239"/>
      <c r="IR43" s="239"/>
      <c r="IS43" s="239"/>
      <c r="IT43" s="239"/>
      <c r="IU43" s="239"/>
      <c r="IV43" s="239"/>
      <c r="IW43" s="239"/>
      <c r="IX43" s="239"/>
      <c r="IY43" s="239"/>
      <c r="IZ43" s="239"/>
      <c r="JA43" s="239"/>
      <c r="JB43" s="239"/>
      <c r="JC43" s="239"/>
      <c r="JD43" s="239"/>
      <c r="JE43" s="239"/>
      <c r="JF43" s="239"/>
      <c r="JG43" s="239"/>
      <c r="JH43" s="239"/>
      <c r="JI43" s="239"/>
      <c r="JJ43" s="239"/>
      <c r="JK43" s="239"/>
      <c r="JL43" s="239"/>
      <c r="JM43" s="239"/>
      <c r="JN43" s="239"/>
      <c r="JO43" s="239"/>
      <c r="JP43" s="239"/>
      <c r="JQ43" s="239"/>
      <c r="JR43" s="239"/>
      <c r="JS43" s="239"/>
      <c r="JT43" s="239"/>
      <c r="JU43" s="239"/>
      <c r="JV43" s="239"/>
      <c r="JW43" s="239"/>
      <c r="JX43" s="239"/>
      <c r="JY43" s="239"/>
      <c r="JZ43" s="239"/>
      <c r="KA43" s="239"/>
      <c r="KB43" s="239"/>
      <c r="KC43" s="239"/>
      <c r="KD43" s="239"/>
      <c r="KE43" s="239"/>
      <c r="KF43" s="239"/>
      <c r="KG43" s="239"/>
      <c r="KH43" s="239"/>
      <c r="KI43" s="239"/>
      <c r="KJ43" s="239"/>
      <c r="KK43" s="239"/>
      <c r="KL43" s="239"/>
      <c r="KM43" s="239"/>
      <c r="KN43" s="239"/>
      <c r="KO43" s="239"/>
      <c r="KP43" s="239"/>
      <c r="KQ43" s="239"/>
      <c r="KR43" s="239"/>
      <c r="KS43" s="239"/>
      <c r="KT43" s="239"/>
      <c r="KU43" s="239"/>
      <c r="KV43" s="239"/>
      <c r="KW43" s="239"/>
      <c r="KX43" s="239"/>
      <c r="KY43" s="239"/>
      <c r="KZ43" s="239"/>
      <c r="LA43" s="239"/>
      <c r="LB43" s="239"/>
      <c r="LC43" s="239"/>
      <c r="LD43" s="239"/>
      <c r="LE43" s="239"/>
      <c r="LF43" s="239"/>
      <c r="LG43" s="239"/>
      <c r="LH43" s="239"/>
      <c r="LI43" s="239"/>
      <c r="LJ43" s="239"/>
      <c r="LK43" s="239"/>
      <c r="LL43" s="239"/>
      <c r="LM43" s="239"/>
      <c r="LN43" s="239"/>
      <c r="LO43" s="239"/>
      <c r="LP43" s="239"/>
      <c r="LQ43" s="239"/>
      <c r="LR43" s="239"/>
      <c r="LS43" s="239"/>
      <c r="LT43" s="239"/>
      <c r="LU43" s="239"/>
      <c r="LV43" s="239"/>
      <c r="LW43" s="239"/>
      <c r="LX43" s="239"/>
      <c r="LY43" s="239"/>
      <c r="LZ43" s="239"/>
      <c r="MA43" s="239"/>
      <c r="MB43" s="239"/>
      <c r="MC43" s="239"/>
      <c r="MD43" s="239"/>
      <c r="ME43" s="239"/>
      <c r="MF43" s="239"/>
      <c r="MG43" s="239"/>
      <c r="MH43" s="239"/>
      <c r="MI43" s="239"/>
      <c r="MJ43" s="239"/>
      <c r="MK43" s="239"/>
      <c r="ML43" s="239"/>
      <c r="MM43" s="239"/>
      <c r="MN43" s="239"/>
      <c r="MO43" s="239"/>
      <c r="MP43" s="239"/>
      <c r="MQ43" s="239"/>
      <c r="MR43" s="239"/>
      <c r="MS43" s="239"/>
      <c r="MT43" s="239"/>
      <c r="MU43" s="239"/>
      <c r="MV43" s="239"/>
      <c r="MW43" s="239"/>
      <c r="MX43" s="239"/>
      <c r="MY43" s="239"/>
      <c r="MZ43" s="239"/>
      <c r="NA43" s="239"/>
      <c r="NB43" s="239"/>
      <c r="NC43" s="239"/>
      <c r="ND43" s="239"/>
      <c r="NE43" s="239"/>
      <c r="NF43" s="239"/>
      <c r="NG43" s="239"/>
      <c r="NH43" s="239"/>
      <c r="NI43" s="239"/>
      <c r="NJ43" s="239"/>
      <c r="NK43" s="239"/>
      <c r="NL43" s="239"/>
      <c r="NM43" s="239"/>
      <c r="NN43" s="239"/>
      <c r="NO43" s="239"/>
      <c r="NP43" s="239"/>
      <c r="NQ43" s="239"/>
      <c r="NR43" s="239"/>
      <c r="NS43" s="239"/>
      <c r="NT43" s="239"/>
      <c r="NU43" s="239"/>
      <c r="NV43" s="239"/>
      <c r="NW43" s="239"/>
      <c r="NX43" s="239"/>
      <c r="NY43" s="239"/>
      <c r="NZ43" s="239"/>
      <c r="OA43" s="239"/>
      <c r="OB43" s="239"/>
      <c r="OC43" s="239"/>
      <c r="OD43" s="239"/>
      <c r="OE43" s="239"/>
      <c r="OF43" s="239"/>
      <c r="OG43" s="239"/>
      <c r="OH43" s="239"/>
      <c r="OI43" s="239"/>
      <c r="OJ43" s="239"/>
      <c r="OK43" s="239"/>
      <c r="OL43" s="239"/>
      <c r="OM43" s="239"/>
      <c r="ON43" s="239"/>
      <c r="OO43" s="239"/>
      <c r="OP43" s="239"/>
      <c r="OQ43" s="239"/>
      <c r="OR43" s="239"/>
      <c r="OS43" s="239"/>
      <c r="OT43" s="239"/>
      <c r="OU43" s="239"/>
      <c r="OV43" s="239"/>
      <c r="OW43" s="239"/>
      <c r="OX43" s="239"/>
      <c r="OY43" s="239"/>
      <c r="OZ43" s="239"/>
      <c r="PA43" s="239"/>
      <c r="PB43" s="239"/>
      <c r="PC43" s="239"/>
      <c r="PD43" s="239"/>
      <c r="PE43" s="239"/>
      <c r="PF43" s="239"/>
      <c r="PG43" s="239"/>
      <c r="PH43" s="239"/>
      <c r="PI43" s="239"/>
      <c r="PJ43" s="239"/>
      <c r="PK43" s="239"/>
      <c r="PL43" s="239"/>
      <c r="PM43" s="239"/>
      <c r="PN43" s="239"/>
      <c r="PO43" s="239"/>
      <c r="PP43" s="239"/>
      <c r="PQ43" s="239"/>
      <c r="PR43" s="239"/>
      <c r="PS43" s="239"/>
      <c r="PT43" s="239"/>
      <c r="PU43" s="239"/>
      <c r="PV43" s="239"/>
      <c r="PW43" s="239"/>
      <c r="PX43" s="239"/>
      <c r="PY43" s="239"/>
      <c r="PZ43" s="239"/>
      <c r="QA43" s="239"/>
      <c r="QB43" s="239"/>
      <c r="QC43" s="239"/>
      <c r="QD43" s="239"/>
      <c r="QE43" s="239"/>
      <c r="QF43" s="239"/>
      <c r="QG43" s="239"/>
      <c r="QH43" s="239"/>
      <c r="QI43" s="239"/>
      <c r="QJ43" s="239"/>
      <c r="QK43" s="239"/>
      <c r="QL43" s="239"/>
      <c r="QM43" s="239"/>
      <c r="QN43" s="239"/>
      <c r="QO43" s="239"/>
      <c r="QP43" s="239"/>
      <c r="QQ43" s="239"/>
      <c r="QR43" s="239"/>
      <c r="QS43" s="239"/>
      <c r="QT43" s="239"/>
      <c r="QU43" s="239"/>
      <c r="QV43" s="239"/>
      <c r="QW43" s="239"/>
      <c r="QX43" s="239"/>
      <c r="QY43" s="239"/>
      <c r="QZ43" s="239"/>
      <c r="RA43" s="239"/>
      <c r="RB43" s="239"/>
      <c r="RC43" s="239"/>
      <c r="RD43" s="239"/>
      <c r="RE43" s="239"/>
      <c r="RF43" s="239"/>
      <c r="RG43" s="239"/>
      <c r="RH43" s="239"/>
      <c r="RI43" s="239"/>
      <c r="RJ43" s="239"/>
      <c r="RK43" s="239"/>
      <c r="RL43" s="239"/>
      <c r="RM43" s="239"/>
      <c r="RN43" s="239"/>
      <c r="RO43" s="239"/>
      <c r="RP43" s="239"/>
      <c r="RQ43" s="239"/>
      <c r="RR43" s="239"/>
      <c r="RS43" s="239"/>
      <c r="RT43" s="239"/>
      <c r="RU43" s="239"/>
      <c r="RV43" s="239"/>
      <c r="RW43" s="239"/>
      <c r="RX43" s="239"/>
      <c r="RY43" s="239"/>
      <c r="RZ43" s="239"/>
      <c r="SA43" s="239"/>
      <c r="SB43" s="239"/>
      <c r="SC43" s="239"/>
      <c r="SD43" s="239"/>
      <c r="SE43" s="239"/>
      <c r="SF43" s="239"/>
      <c r="SG43" s="239"/>
      <c r="SH43" s="239"/>
      <c r="SI43" s="239"/>
      <c r="SJ43" s="239"/>
      <c r="SK43" s="239"/>
      <c r="SL43" s="239"/>
      <c r="SM43" s="239"/>
      <c r="SN43" s="239"/>
      <c r="SO43" s="239"/>
      <c r="SP43" s="239"/>
      <c r="SQ43" s="239"/>
      <c r="SR43" s="239"/>
      <c r="SS43" s="239"/>
      <c r="ST43" s="239"/>
      <c r="SU43" s="239"/>
      <c r="SV43" s="239"/>
      <c r="SW43" s="239"/>
      <c r="SX43" s="239"/>
      <c r="SY43" s="239"/>
      <c r="SZ43" s="239"/>
      <c r="TA43" s="239"/>
      <c r="TB43" s="239"/>
      <c r="TC43" s="239"/>
      <c r="TD43" s="239"/>
      <c r="TE43" s="239"/>
      <c r="TF43" s="239"/>
      <c r="TG43" s="239"/>
      <c r="TH43" s="239"/>
      <c r="TI43" s="239"/>
      <c r="TJ43" s="239"/>
      <c r="TK43" s="239"/>
      <c r="TL43" s="239"/>
      <c r="TM43" s="239"/>
      <c r="TN43" s="239"/>
      <c r="TO43" s="239"/>
      <c r="TP43" s="239"/>
      <c r="TQ43" s="239"/>
      <c r="TR43" s="239"/>
      <c r="TS43" s="239"/>
      <c r="TT43" s="239"/>
      <c r="TU43" s="239"/>
      <c r="TV43" s="239"/>
      <c r="TW43" s="239"/>
      <c r="TX43" s="239"/>
      <c r="TY43" s="239"/>
      <c r="TZ43" s="239"/>
      <c r="UA43" s="239"/>
      <c r="UB43" s="239"/>
      <c r="UC43" s="239"/>
      <c r="UD43" s="239"/>
      <c r="UE43" s="239"/>
      <c r="UF43" s="239"/>
      <c r="UG43" s="239"/>
      <c r="UH43" s="239"/>
      <c r="UI43" s="239"/>
      <c r="UJ43" s="239"/>
      <c r="UK43" s="239"/>
      <c r="UL43" s="239"/>
      <c r="UM43" s="239"/>
      <c r="UN43" s="239"/>
      <c r="UO43" s="239"/>
      <c r="UP43" s="239"/>
      <c r="UQ43" s="239"/>
      <c r="UR43" s="239"/>
      <c r="US43" s="239"/>
      <c r="UT43" s="239"/>
      <c r="UU43" s="239"/>
      <c r="UV43" s="239"/>
      <c r="UW43" s="239"/>
      <c r="UX43" s="239"/>
      <c r="UY43" s="239"/>
      <c r="UZ43" s="239"/>
      <c r="VA43" s="239"/>
      <c r="VB43" s="239"/>
      <c r="VC43" s="239"/>
      <c r="VD43" s="239"/>
      <c r="VE43" s="239"/>
      <c r="VF43" s="239"/>
      <c r="VG43" s="239"/>
      <c r="VH43" s="239"/>
      <c r="VI43" s="239"/>
      <c r="VJ43" s="239"/>
      <c r="VK43" s="239"/>
      <c r="VL43" s="239"/>
      <c r="VM43" s="239"/>
      <c r="VN43" s="239"/>
      <c r="VO43" s="239"/>
      <c r="VP43" s="239"/>
      <c r="VQ43" s="239"/>
      <c r="VR43" s="239"/>
      <c r="VS43" s="239"/>
      <c r="VT43" s="239"/>
      <c r="VU43" s="239"/>
      <c r="VV43" s="239"/>
      <c r="VW43" s="239"/>
      <c r="VX43" s="239"/>
      <c r="VY43" s="239"/>
      <c r="VZ43" s="239"/>
      <c r="WA43" s="239"/>
      <c r="WB43" s="239"/>
      <c r="WC43" s="239"/>
      <c r="WD43" s="239"/>
      <c r="WE43" s="239"/>
      <c r="WF43" s="239"/>
      <c r="WG43" s="239"/>
      <c r="WH43" s="239"/>
      <c r="WI43" s="239"/>
      <c r="WJ43" s="239"/>
      <c r="WK43" s="239"/>
      <c r="WL43" s="239"/>
      <c r="WM43" s="239"/>
      <c r="WN43" s="239"/>
      <c r="WO43" s="239"/>
      <c r="WP43" s="239"/>
      <c r="WQ43" s="239"/>
      <c r="WR43" s="239"/>
      <c r="WS43" s="239"/>
      <c r="WT43" s="239"/>
      <c r="WU43" s="239"/>
      <c r="WV43" s="239"/>
      <c r="WW43" s="239"/>
      <c r="WX43" s="239"/>
      <c r="WY43" s="239"/>
      <c r="WZ43" s="239"/>
      <c r="XA43" s="239"/>
      <c r="XB43" s="239"/>
      <c r="XC43" s="239"/>
      <c r="XD43" s="239"/>
      <c r="XE43" s="239"/>
      <c r="XF43" s="239"/>
      <c r="XG43" s="239"/>
      <c r="XH43" s="239"/>
      <c r="XI43" s="239"/>
      <c r="XJ43" s="239"/>
      <c r="XK43" s="239"/>
      <c r="XL43" s="239"/>
      <c r="XM43" s="239"/>
      <c r="XN43" s="239"/>
      <c r="XO43" s="239"/>
      <c r="XP43" s="239"/>
      <c r="XQ43" s="239"/>
      <c r="XR43" s="239"/>
      <c r="XS43" s="239"/>
      <c r="XT43" s="239"/>
      <c r="XU43" s="239"/>
      <c r="XV43" s="239"/>
      <c r="XW43" s="239"/>
      <c r="XX43" s="239"/>
      <c r="XY43" s="239"/>
      <c r="XZ43" s="239"/>
      <c r="YA43" s="239"/>
      <c r="YB43" s="239"/>
      <c r="YC43" s="239"/>
      <c r="YD43" s="239"/>
      <c r="YE43" s="239"/>
      <c r="YF43" s="239"/>
      <c r="YG43" s="239"/>
      <c r="YH43" s="239"/>
      <c r="YI43" s="239"/>
      <c r="YJ43" s="239"/>
      <c r="YK43" s="239"/>
      <c r="YL43" s="239"/>
      <c r="YM43" s="239"/>
      <c r="YN43" s="239"/>
      <c r="YO43" s="239"/>
      <c r="YP43" s="239"/>
      <c r="YQ43" s="239"/>
      <c r="YR43" s="239"/>
      <c r="YS43" s="239"/>
      <c r="YT43" s="239"/>
      <c r="YU43" s="239"/>
      <c r="YV43" s="239"/>
      <c r="YW43" s="239"/>
      <c r="YX43" s="239"/>
      <c r="YY43" s="239"/>
      <c r="YZ43" s="239"/>
      <c r="ZA43" s="239"/>
      <c r="ZB43" s="239"/>
      <c r="ZC43" s="239"/>
      <c r="ZD43" s="239"/>
      <c r="ZE43" s="239"/>
      <c r="ZF43" s="239"/>
      <c r="ZG43" s="239"/>
      <c r="ZH43" s="239"/>
      <c r="ZI43" s="239"/>
      <c r="ZJ43" s="239"/>
      <c r="ZK43" s="239"/>
      <c r="ZL43" s="239"/>
      <c r="ZM43" s="239"/>
      <c r="ZN43" s="239"/>
      <c r="ZO43" s="239"/>
      <c r="ZP43" s="239"/>
      <c r="ZQ43" s="239"/>
      <c r="ZR43" s="239"/>
      <c r="ZS43" s="239"/>
      <c r="ZT43" s="239"/>
      <c r="ZU43" s="239"/>
      <c r="ZV43" s="239"/>
      <c r="ZW43" s="239"/>
      <c r="ZX43" s="239"/>
      <c r="ZY43" s="239"/>
      <c r="ZZ43" s="239"/>
      <c r="AAA43" s="239"/>
      <c r="AAB43" s="239"/>
      <c r="AAC43" s="239"/>
      <c r="AAD43" s="239"/>
      <c r="AAE43" s="239"/>
      <c r="AAF43" s="239"/>
      <c r="AAG43" s="239"/>
      <c r="AAH43" s="239"/>
      <c r="AAI43" s="239"/>
      <c r="AAJ43" s="239"/>
      <c r="AAK43" s="239"/>
      <c r="AAL43" s="239"/>
      <c r="AAM43" s="239"/>
      <c r="AAN43" s="239"/>
      <c r="AAO43" s="239"/>
      <c r="AAP43" s="239"/>
      <c r="AAQ43" s="239"/>
      <c r="AAR43" s="239"/>
      <c r="AAS43" s="239"/>
      <c r="AAT43" s="239"/>
      <c r="AAU43" s="239"/>
      <c r="AAV43" s="239"/>
      <c r="AAW43" s="239"/>
      <c r="AAX43" s="239"/>
      <c r="AAY43" s="239"/>
      <c r="AAZ43" s="239"/>
      <c r="ABA43" s="239"/>
      <c r="ABB43" s="239"/>
      <c r="ABC43" s="239"/>
      <c r="ABD43" s="239"/>
      <c r="ABE43" s="239"/>
      <c r="ABF43" s="239"/>
      <c r="ABG43" s="239"/>
      <c r="ABH43" s="239"/>
      <c r="ABI43" s="239"/>
      <c r="ABJ43" s="239"/>
      <c r="ABK43" s="239"/>
      <c r="ABL43" s="239"/>
      <c r="ABM43" s="239"/>
      <c r="ABN43" s="239"/>
      <c r="ABO43" s="239"/>
      <c r="ABP43" s="239"/>
      <c r="ABQ43" s="239"/>
      <c r="ABR43" s="239"/>
      <c r="ABS43" s="239"/>
      <c r="ABT43" s="239"/>
      <c r="ABU43" s="239"/>
      <c r="ABV43" s="239"/>
      <c r="ABW43" s="239"/>
      <c r="ABX43" s="239"/>
      <c r="ABY43" s="239"/>
      <c r="ABZ43" s="239"/>
      <c r="ACA43" s="239"/>
      <c r="ACB43" s="239"/>
      <c r="ACC43" s="239"/>
      <c r="ACD43" s="239"/>
      <c r="ACE43" s="239"/>
      <c r="ACF43" s="239"/>
      <c r="ACG43" s="239"/>
      <c r="ACH43" s="239"/>
      <c r="ACI43" s="239"/>
      <c r="ACJ43" s="239"/>
      <c r="ACK43" s="239"/>
      <c r="ACL43" s="239"/>
      <c r="ACM43" s="239"/>
      <c r="ACN43" s="239"/>
      <c r="ACO43" s="239"/>
      <c r="ACP43" s="239"/>
      <c r="ACQ43" s="239"/>
      <c r="ACR43" s="239"/>
      <c r="ACS43" s="239"/>
      <c r="ACT43" s="239"/>
      <c r="ACU43" s="239"/>
      <c r="ACV43" s="239"/>
    </row>
    <row r="44" spans="1:776" s="240" customFormat="1" ht="14.15" hidden="1" customHeight="1" x14ac:dyDescent="0.35">
      <c r="A44" s="563" t="s">
        <v>2133</v>
      </c>
      <c r="B44" s="564"/>
      <c r="C44" s="564"/>
      <c r="D44" s="564"/>
      <c r="E44" s="564"/>
      <c r="F44" s="564"/>
      <c r="G44" s="564"/>
      <c r="H44" s="564"/>
      <c r="I44" s="565"/>
      <c r="J44" s="239"/>
      <c r="K44" s="257"/>
      <c r="L44" s="258"/>
      <c r="M44" s="258"/>
      <c r="N44" s="258"/>
      <c r="O44" s="258"/>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39"/>
      <c r="EO44" s="239"/>
      <c r="EP44" s="239"/>
      <c r="EQ44" s="239"/>
      <c r="ER44" s="239"/>
      <c r="ES44" s="239"/>
      <c r="ET44" s="239"/>
      <c r="EU44" s="239"/>
      <c r="EV44" s="239"/>
      <c r="EW44" s="239"/>
      <c r="EX44" s="239"/>
      <c r="EY44" s="239"/>
      <c r="EZ44" s="239"/>
      <c r="FA44" s="239"/>
      <c r="FB44" s="239"/>
      <c r="FC44" s="239"/>
      <c r="FD44" s="239"/>
      <c r="FE44" s="239"/>
      <c r="FF44" s="239"/>
      <c r="FG44" s="239"/>
      <c r="FH44" s="239"/>
      <c r="FI44" s="239"/>
      <c r="FJ44" s="239"/>
      <c r="FK44" s="239"/>
      <c r="FL44" s="239"/>
      <c r="FM44" s="239"/>
      <c r="FN44" s="239"/>
      <c r="FO44" s="239"/>
      <c r="FP44" s="239"/>
      <c r="FQ44" s="239"/>
      <c r="FR44" s="239"/>
      <c r="FS44" s="239"/>
      <c r="FT44" s="239"/>
      <c r="FU44" s="239"/>
      <c r="FV44" s="239"/>
      <c r="FW44" s="239"/>
      <c r="FX44" s="239"/>
      <c r="FY44" s="239"/>
      <c r="FZ44" s="239"/>
      <c r="GA44" s="239"/>
      <c r="GB44" s="239"/>
      <c r="GC44" s="239"/>
      <c r="GD44" s="239"/>
      <c r="GE44" s="239"/>
      <c r="GF44" s="239"/>
      <c r="GG44" s="239"/>
      <c r="GH44" s="239"/>
      <c r="GI44" s="239"/>
      <c r="GJ44" s="239"/>
      <c r="GK44" s="239"/>
      <c r="GL44" s="239"/>
      <c r="GM44" s="239"/>
      <c r="GN44" s="239"/>
      <c r="GO44" s="239"/>
      <c r="GP44" s="239"/>
      <c r="GQ44" s="239"/>
      <c r="GR44" s="239"/>
      <c r="GS44" s="239"/>
      <c r="GT44" s="239"/>
      <c r="GU44" s="239"/>
      <c r="GV44" s="239"/>
      <c r="GW44" s="239"/>
      <c r="GX44" s="239"/>
      <c r="GY44" s="239"/>
      <c r="GZ44" s="239"/>
      <c r="HA44" s="239"/>
      <c r="HB44" s="239"/>
      <c r="HC44" s="239"/>
      <c r="HD44" s="239"/>
      <c r="HE44" s="239"/>
      <c r="HF44" s="239"/>
      <c r="HG44" s="239"/>
      <c r="HH44" s="239"/>
      <c r="HI44" s="239"/>
      <c r="HJ44" s="239"/>
      <c r="HK44" s="239"/>
      <c r="HL44" s="239"/>
      <c r="HM44" s="239"/>
      <c r="HN44" s="239"/>
      <c r="HO44" s="239"/>
      <c r="HP44" s="239"/>
      <c r="HQ44" s="239"/>
      <c r="HR44" s="239"/>
      <c r="HS44" s="239"/>
      <c r="HT44" s="239"/>
      <c r="HU44" s="239"/>
      <c r="HV44" s="239"/>
      <c r="HW44" s="239"/>
      <c r="HX44" s="239"/>
      <c r="HY44" s="239"/>
      <c r="HZ44" s="239"/>
      <c r="IA44" s="239"/>
      <c r="IB44" s="239"/>
      <c r="IC44" s="239"/>
      <c r="ID44" s="239"/>
      <c r="IE44" s="239"/>
      <c r="IF44" s="239"/>
      <c r="IG44" s="239"/>
      <c r="IH44" s="239"/>
      <c r="II44" s="239"/>
      <c r="IJ44" s="239"/>
      <c r="IK44" s="239"/>
      <c r="IL44" s="239"/>
      <c r="IM44" s="239"/>
      <c r="IN44" s="239"/>
      <c r="IO44" s="239"/>
      <c r="IP44" s="239"/>
      <c r="IQ44" s="239"/>
      <c r="IR44" s="239"/>
      <c r="IS44" s="239"/>
      <c r="IT44" s="239"/>
      <c r="IU44" s="239"/>
      <c r="IV44" s="239"/>
      <c r="IW44" s="239"/>
      <c r="IX44" s="239"/>
      <c r="IY44" s="239"/>
      <c r="IZ44" s="239"/>
      <c r="JA44" s="239"/>
      <c r="JB44" s="239"/>
      <c r="JC44" s="239"/>
      <c r="JD44" s="239"/>
      <c r="JE44" s="239"/>
      <c r="JF44" s="239"/>
      <c r="JG44" s="239"/>
      <c r="JH44" s="239"/>
      <c r="JI44" s="239"/>
      <c r="JJ44" s="239"/>
      <c r="JK44" s="239"/>
      <c r="JL44" s="239"/>
      <c r="JM44" s="239"/>
      <c r="JN44" s="239"/>
      <c r="JO44" s="239"/>
      <c r="JP44" s="239"/>
      <c r="JQ44" s="239"/>
      <c r="JR44" s="239"/>
      <c r="JS44" s="239"/>
      <c r="JT44" s="239"/>
      <c r="JU44" s="239"/>
      <c r="JV44" s="239"/>
      <c r="JW44" s="239"/>
      <c r="JX44" s="239"/>
      <c r="JY44" s="239"/>
      <c r="JZ44" s="239"/>
      <c r="KA44" s="239"/>
      <c r="KB44" s="239"/>
      <c r="KC44" s="239"/>
      <c r="KD44" s="239"/>
      <c r="KE44" s="239"/>
      <c r="KF44" s="239"/>
      <c r="KG44" s="239"/>
      <c r="KH44" s="239"/>
      <c r="KI44" s="239"/>
      <c r="KJ44" s="239"/>
      <c r="KK44" s="239"/>
      <c r="KL44" s="239"/>
      <c r="KM44" s="239"/>
      <c r="KN44" s="239"/>
      <c r="KO44" s="239"/>
      <c r="KP44" s="239"/>
      <c r="KQ44" s="239"/>
      <c r="KR44" s="239"/>
      <c r="KS44" s="239"/>
      <c r="KT44" s="239"/>
      <c r="KU44" s="239"/>
      <c r="KV44" s="239"/>
      <c r="KW44" s="239"/>
      <c r="KX44" s="239"/>
      <c r="KY44" s="239"/>
      <c r="KZ44" s="239"/>
      <c r="LA44" s="239"/>
      <c r="LB44" s="239"/>
      <c r="LC44" s="239"/>
      <c r="LD44" s="239"/>
      <c r="LE44" s="239"/>
      <c r="LF44" s="239"/>
      <c r="LG44" s="239"/>
      <c r="LH44" s="239"/>
      <c r="LI44" s="239"/>
      <c r="LJ44" s="239"/>
      <c r="LK44" s="239"/>
      <c r="LL44" s="239"/>
      <c r="LM44" s="239"/>
      <c r="LN44" s="239"/>
      <c r="LO44" s="239"/>
      <c r="LP44" s="239"/>
      <c r="LQ44" s="239"/>
      <c r="LR44" s="239"/>
      <c r="LS44" s="239"/>
      <c r="LT44" s="239"/>
      <c r="LU44" s="239"/>
      <c r="LV44" s="239"/>
      <c r="LW44" s="239"/>
      <c r="LX44" s="239"/>
      <c r="LY44" s="239"/>
      <c r="LZ44" s="239"/>
      <c r="MA44" s="239"/>
      <c r="MB44" s="239"/>
      <c r="MC44" s="239"/>
      <c r="MD44" s="239"/>
      <c r="ME44" s="239"/>
      <c r="MF44" s="239"/>
      <c r="MG44" s="239"/>
      <c r="MH44" s="239"/>
      <c r="MI44" s="239"/>
      <c r="MJ44" s="239"/>
      <c r="MK44" s="239"/>
      <c r="ML44" s="239"/>
      <c r="MM44" s="239"/>
      <c r="MN44" s="239"/>
      <c r="MO44" s="239"/>
      <c r="MP44" s="239"/>
      <c r="MQ44" s="239"/>
      <c r="MR44" s="239"/>
      <c r="MS44" s="239"/>
      <c r="MT44" s="239"/>
      <c r="MU44" s="239"/>
      <c r="MV44" s="239"/>
      <c r="MW44" s="239"/>
      <c r="MX44" s="239"/>
      <c r="MY44" s="239"/>
      <c r="MZ44" s="239"/>
      <c r="NA44" s="239"/>
      <c r="NB44" s="239"/>
      <c r="NC44" s="239"/>
      <c r="ND44" s="239"/>
      <c r="NE44" s="239"/>
      <c r="NF44" s="239"/>
      <c r="NG44" s="239"/>
      <c r="NH44" s="239"/>
      <c r="NI44" s="239"/>
      <c r="NJ44" s="239"/>
      <c r="NK44" s="239"/>
      <c r="NL44" s="239"/>
      <c r="NM44" s="239"/>
      <c r="NN44" s="239"/>
      <c r="NO44" s="239"/>
      <c r="NP44" s="239"/>
      <c r="NQ44" s="239"/>
      <c r="NR44" s="239"/>
      <c r="NS44" s="239"/>
      <c r="NT44" s="239"/>
      <c r="NU44" s="239"/>
      <c r="NV44" s="239"/>
      <c r="NW44" s="239"/>
      <c r="NX44" s="239"/>
      <c r="NY44" s="239"/>
      <c r="NZ44" s="239"/>
      <c r="OA44" s="239"/>
      <c r="OB44" s="239"/>
      <c r="OC44" s="239"/>
      <c r="OD44" s="239"/>
      <c r="OE44" s="239"/>
      <c r="OF44" s="239"/>
      <c r="OG44" s="239"/>
      <c r="OH44" s="239"/>
      <c r="OI44" s="239"/>
      <c r="OJ44" s="239"/>
      <c r="OK44" s="239"/>
      <c r="OL44" s="239"/>
      <c r="OM44" s="239"/>
      <c r="ON44" s="239"/>
      <c r="OO44" s="239"/>
      <c r="OP44" s="239"/>
      <c r="OQ44" s="239"/>
      <c r="OR44" s="239"/>
      <c r="OS44" s="239"/>
      <c r="OT44" s="239"/>
      <c r="OU44" s="239"/>
      <c r="OV44" s="239"/>
      <c r="OW44" s="239"/>
      <c r="OX44" s="239"/>
      <c r="OY44" s="239"/>
      <c r="OZ44" s="239"/>
      <c r="PA44" s="239"/>
      <c r="PB44" s="239"/>
      <c r="PC44" s="239"/>
      <c r="PD44" s="239"/>
      <c r="PE44" s="239"/>
      <c r="PF44" s="239"/>
      <c r="PG44" s="239"/>
      <c r="PH44" s="239"/>
      <c r="PI44" s="239"/>
      <c r="PJ44" s="239"/>
      <c r="PK44" s="239"/>
      <c r="PL44" s="239"/>
      <c r="PM44" s="239"/>
      <c r="PN44" s="239"/>
      <c r="PO44" s="239"/>
      <c r="PP44" s="239"/>
      <c r="PQ44" s="239"/>
      <c r="PR44" s="239"/>
      <c r="PS44" s="239"/>
      <c r="PT44" s="239"/>
      <c r="PU44" s="239"/>
      <c r="PV44" s="239"/>
      <c r="PW44" s="239"/>
      <c r="PX44" s="239"/>
      <c r="PY44" s="239"/>
      <c r="PZ44" s="239"/>
      <c r="QA44" s="239"/>
      <c r="QB44" s="239"/>
      <c r="QC44" s="239"/>
      <c r="QD44" s="239"/>
      <c r="QE44" s="239"/>
      <c r="QF44" s="239"/>
      <c r="QG44" s="239"/>
      <c r="QH44" s="239"/>
      <c r="QI44" s="239"/>
      <c r="QJ44" s="239"/>
      <c r="QK44" s="239"/>
      <c r="QL44" s="239"/>
      <c r="QM44" s="239"/>
      <c r="QN44" s="239"/>
      <c r="QO44" s="239"/>
      <c r="QP44" s="239"/>
      <c r="QQ44" s="239"/>
      <c r="QR44" s="239"/>
      <c r="QS44" s="239"/>
      <c r="QT44" s="239"/>
      <c r="QU44" s="239"/>
      <c r="QV44" s="239"/>
      <c r="QW44" s="239"/>
      <c r="QX44" s="239"/>
      <c r="QY44" s="239"/>
      <c r="QZ44" s="239"/>
      <c r="RA44" s="239"/>
      <c r="RB44" s="239"/>
      <c r="RC44" s="239"/>
      <c r="RD44" s="239"/>
      <c r="RE44" s="239"/>
      <c r="RF44" s="239"/>
      <c r="RG44" s="239"/>
      <c r="RH44" s="239"/>
      <c r="RI44" s="239"/>
      <c r="RJ44" s="239"/>
      <c r="RK44" s="239"/>
      <c r="RL44" s="239"/>
      <c r="RM44" s="239"/>
      <c r="RN44" s="239"/>
      <c r="RO44" s="239"/>
      <c r="RP44" s="239"/>
      <c r="RQ44" s="239"/>
      <c r="RR44" s="239"/>
      <c r="RS44" s="239"/>
      <c r="RT44" s="239"/>
      <c r="RU44" s="239"/>
      <c r="RV44" s="239"/>
      <c r="RW44" s="239"/>
      <c r="RX44" s="239"/>
      <c r="RY44" s="239"/>
      <c r="RZ44" s="239"/>
      <c r="SA44" s="239"/>
      <c r="SB44" s="239"/>
      <c r="SC44" s="239"/>
      <c r="SD44" s="239"/>
      <c r="SE44" s="239"/>
      <c r="SF44" s="239"/>
      <c r="SG44" s="239"/>
      <c r="SH44" s="239"/>
      <c r="SI44" s="239"/>
      <c r="SJ44" s="239"/>
      <c r="SK44" s="239"/>
      <c r="SL44" s="239"/>
      <c r="SM44" s="239"/>
      <c r="SN44" s="239"/>
      <c r="SO44" s="239"/>
      <c r="SP44" s="239"/>
      <c r="SQ44" s="239"/>
      <c r="SR44" s="239"/>
      <c r="SS44" s="239"/>
      <c r="ST44" s="239"/>
      <c r="SU44" s="239"/>
      <c r="SV44" s="239"/>
      <c r="SW44" s="239"/>
      <c r="SX44" s="239"/>
      <c r="SY44" s="239"/>
      <c r="SZ44" s="239"/>
      <c r="TA44" s="239"/>
      <c r="TB44" s="239"/>
      <c r="TC44" s="239"/>
      <c r="TD44" s="239"/>
      <c r="TE44" s="239"/>
      <c r="TF44" s="239"/>
      <c r="TG44" s="239"/>
      <c r="TH44" s="239"/>
      <c r="TI44" s="239"/>
      <c r="TJ44" s="239"/>
      <c r="TK44" s="239"/>
      <c r="TL44" s="239"/>
      <c r="TM44" s="239"/>
      <c r="TN44" s="239"/>
      <c r="TO44" s="239"/>
      <c r="TP44" s="239"/>
      <c r="TQ44" s="239"/>
      <c r="TR44" s="239"/>
      <c r="TS44" s="239"/>
      <c r="TT44" s="239"/>
      <c r="TU44" s="239"/>
      <c r="TV44" s="239"/>
      <c r="TW44" s="239"/>
      <c r="TX44" s="239"/>
      <c r="TY44" s="239"/>
      <c r="TZ44" s="239"/>
      <c r="UA44" s="239"/>
      <c r="UB44" s="239"/>
      <c r="UC44" s="239"/>
      <c r="UD44" s="239"/>
      <c r="UE44" s="239"/>
      <c r="UF44" s="239"/>
      <c r="UG44" s="239"/>
      <c r="UH44" s="239"/>
      <c r="UI44" s="239"/>
      <c r="UJ44" s="239"/>
      <c r="UK44" s="239"/>
      <c r="UL44" s="239"/>
      <c r="UM44" s="239"/>
      <c r="UN44" s="239"/>
      <c r="UO44" s="239"/>
      <c r="UP44" s="239"/>
      <c r="UQ44" s="239"/>
      <c r="UR44" s="239"/>
      <c r="US44" s="239"/>
      <c r="UT44" s="239"/>
      <c r="UU44" s="239"/>
      <c r="UV44" s="239"/>
      <c r="UW44" s="239"/>
      <c r="UX44" s="239"/>
      <c r="UY44" s="239"/>
      <c r="UZ44" s="239"/>
      <c r="VA44" s="239"/>
      <c r="VB44" s="239"/>
      <c r="VC44" s="239"/>
      <c r="VD44" s="239"/>
      <c r="VE44" s="239"/>
      <c r="VF44" s="239"/>
      <c r="VG44" s="239"/>
      <c r="VH44" s="239"/>
      <c r="VI44" s="239"/>
      <c r="VJ44" s="239"/>
      <c r="VK44" s="239"/>
      <c r="VL44" s="239"/>
      <c r="VM44" s="239"/>
      <c r="VN44" s="239"/>
      <c r="VO44" s="239"/>
      <c r="VP44" s="239"/>
      <c r="VQ44" s="239"/>
      <c r="VR44" s="239"/>
      <c r="VS44" s="239"/>
      <c r="VT44" s="239"/>
      <c r="VU44" s="239"/>
      <c r="VV44" s="239"/>
      <c r="VW44" s="239"/>
      <c r="VX44" s="239"/>
      <c r="VY44" s="239"/>
      <c r="VZ44" s="239"/>
      <c r="WA44" s="239"/>
      <c r="WB44" s="239"/>
      <c r="WC44" s="239"/>
      <c r="WD44" s="239"/>
      <c r="WE44" s="239"/>
      <c r="WF44" s="239"/>
      <c r="WG44" s="239"/>
      <c r="WH44" s="239"/>
      <c r="WI44" s="239"/>
      <c r="WJ44" s="239"/>
      <c r="WK44" s="239"/>
      <c r="WL44" s="239"/>
      <c r="WM44" s="239"/>
      <c r="WN44" s="239"/>
      <c r="WO44" s="239"/>
      <c r="WP44" s="239"/>
      <c r="WQ44" s="239"/>
      <c r="WR44" s="239"/>
      <c r="WS44" s="239"/>
      <c r="WT44" s="239"/>
      <c r="WU44" s="239"/>
      <c r="WV44" s="239"/>
      <c r="WW44" s="239"/>
      <c r="WX44" s="239"/>
      <c r="WY44" s="239"/>
      <c r="WZ44" s="239"/>
      <c r="XA44" s="239"/>
      <c r="XB44" s="239"/>
      <c r="XC44" s="239"/>
      <c r="XD44" s="239"/>
      <c r="XE44" s="239"/>
      <c r="XF44" s="239"/>
      <c r="XG44" s="239"/>
      <c r="XH44" s="239"/>
      <c r="XI44" s="239"/>
      <c r="XJ44" s="239"/>
      <c r="XK44" s="239"/>
      <c r="XL44" s="239"/>
      <c r="XM44" s="239"/>
      <c r="XN44" s="239"/>
      <c r="XO44" s="239"/>
      <c r="XP44" s="239"/>
      <c r="XQ44" s="239"/>
      <c r="XR44" s="239"/>
      <c r="XS44" s="239"/>
      <c r="XT44" s="239"/>
      <c r="XU44" s="239"/>
      <c r="XV44" s="239"/>
      <c r="XW44" s="239"/>
      <c r="XX44" s="239"/>
      <c r="XY44" s="239"/>
      <c r="XZ44" s="239"/>
      <c r="YA44" s="239"/>
      <c r="YB44" s="239"/>
      <c r="YC44" s="239"/>
      <c r="YD44" s="239"/>
      <c r="YE44" s="239"/>
      <c r="YF44" s="239"/>
      <c r="YG44" s="239"/>
      <c r="YH44" s="239"/>
      <c r="YI44" s="239"/>
      <c r="YJ44" s="239"/>
      <c r="YK44" s="239"/>
      <c r="YL44" s="239"/>
      <c r="YM44" s="239"/>
      <c r="YN44" s="239"/>
      <c r="YO44" s="239"/>
      <c r="YP44" s="239"/>
      <c r="YQ44" s="239"/>
      <c r="YR44" s="239"/>
      <c r="YS44" s="239"/>
      <c r="YT44" s="239"/>
      <c r="YU44" s="239"/>
      <c r="YV44" s="239"/>
      <c r="YW44" s="239"/>
      <c r="YX44" s="239"/>
      <c r="YY44" s="239"/>
      <c r="YZ44" s="239"/>
      <c r="ZA44" s="239"/>
      <c r="ZB44" s="239"/>
      <c r="ZC44" s="239"/>
      <c r="ZD44" s="239"/>
      <c r="ZE44" s="239"/>
      <c r="ZF44" s="239"/>
      <c r="ZG44" s="239"/>
      <c r="ZH44" s="239"/>
      <c r="ZI44" s="239"/>
      <c r="ZJ44" s="239"/>
      <c r="ZK44" s="239"/>
      <c r="ZL44" s="239"/>
      <c r="ZM44" s="239"/>
      <c r="ZN44" s="239"/>
      <c r="ZO44" s="239"/>
      <c r="ZP44" s="239"/>
      <c r="ZQ44" s="239"/>
      <c r="ZR44" s="239"/>
      <c r="ZS44" s="239"/>
      <c r="ZT44" s="239"/>
      <c r="ZU44" s="239"/>
      <c r="ZV44" s="239"/>
      <c r="ZW44" s="239"/>
      <c r="ZX44" s="239"/>
      <c r="ZY44" s="239"/>
      <c r="ZZ44" s="239"/>
      <c r="AAA44" s="239"/>
      <c r="AAB44" s="239"/>
      <c r="AAC44" s="239"/>
      <c r="AAD44" s="239"/>
      <c r="AAE44" s="239"/>
      <c r="AAF44" s="239"/>
      <c r="AAG44" s="239"/>
      <c r="AAH44" s="239"/>
      <c r="AAI44" s="239"/>
      <c r="AAJ44" s="239"/>
      <c r="AAK44" s="239"/>
      <c r="AAL44" s="239"/>
      <c r="AAM44" s="239"/>
      <c r="AAN44" s="239"/>
      <c r="AAO44" s="239"/>
      <c r="AAP44" s="239"/>
      <c r="AAQ44" s="239"/>
      <c r="AAR44" s="239"/>
      <c r="AAS44" s="239"/>
      <c r="AAT44" s="239"/>
      <c r="AAU44" s="239"/>
      <c r="AAV44" s="239"/>
      <c r="AAW44" s="239"/>
      <c r="AAX44" s="239"/>
      <c r="AAY44" s="239"/>
      <c r="AAZ44" s="239"/>
      <c r="ABA44" s="239"/>
      <c r="ABB44" s="239"/>
      <c r="ABC44" s="239"/>
      <c r="ABD44" s="239"/>
      <c r="ABE44" s="239"/>
      <c r="ABF44" s="239"/>
      <c r="ABG44" s="239"/>
      <c r="ABH44" s="239"/>
      <c r="ABI44" s="239"/>
      <c r="ABJ44" s="239"/>
      <c r="ABK44" s="239"/>
      <c r="ABL44" s="239"/>
      <c r="ABM44" s="239"/>
      <c r="ABN44" s="239"/>
      <c r="ABO44" s="239"/>
      <c r="ABP44" s="239"/>
      <c r="ABQ44" s="239"/>
      <c r="ABR44" s="239"/>
      <c r="ABS44" s="239"/>
      <c r="ABT44" s="239"/>
      <c r="ABU44" s="239"/>
      <c r="ABV44" s="239"/>
      <c r="ABW44" s="239"/>
      <c r="ABX44" s="239"/>
      <c r="ABY44" s="239"/>
      <c r="ABZ44" s="239"/>
      <c r="ACA44" s="239"/>
      <c r="ACB44" s="239"/>
      <c r="ACC44" s="239"/>
      <c r="ACD44" s="239"/>
      <c r="ACE44" s="239"/>
      <c r="ACF44" s="239"/>
      <c r="ACG44" s="239"/>
      <c r="ACH44" s="239"/>
      <c r="ACI44" s="239"/>
      <c r="ACJ44" s="239"/>
      <c r="ACK44" s="239"/>
      <c r="ACL44" s="239"/>
      <c r="ACM44" s="239"/>
      <c r="ACN44" s="239"/>
      <c r="ACO44" s="239"/>
      <c r="ACP44" s="239"/>
      <c r="ACQ44" s="239"/>
      <c r="ACR44" s="239"/>
      <c r="ACS44" s="239"/>
      <c r="ACT44" s="239"/>
      <c r="ACU44" s="239"/>
      <c r="ACV44" s="239"/>
    </row>
    <row r="45" spans="1:776" s="35" customFormat="1" ht="48.75" customHeight="1" thickBot="1" x14ac:dyDescent="0.4">
      <c r="A45" s="543" t="s">
        <v>2105</v>
      </c>
      <c r="B45" s="544"/>
      <c r="C45" s="544"/>
      <c r="D45" s="544"/>
      <c r="E45" s="544"/>
      <c r="F45" s="544"/>
      <c r="G45" s="380" t="s">
        <v>1805</v>
      </c>
      <c r="H45" s="601" t="str">
        <f>+IF(OR(G45="No",G45="Fuera de plazo"),"INCUMPLIMIENTO GRAVE","OK")</f>
        <v>OK</v>
      </c>
      <c r="I45" s="602"/>
      <c r="J45" s="91"/>
      <c r="K45" s="398" t="str">
        <f>+IF(G45="No","al no contar con toda la información / documentación necesaria para la valoración del proyecto.",IF(G45="Fuera de plazo","al no aportar en tiempo toda la información / documentación requerida para la valoración del proyecto.","  "))</f>
        <v xml:space="preserve">  </v>
      </c>
      <c r="L45" s="399"/>
      <c r="M45" s="399"/>
      <c r="N45" s="399"/>
      <c r="O45" s="399"/>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c r="IU45" s="91"/>
      <c r="IV45" s="91"/>
      <c r="IW45" s="91"/>
      <c r="IX45" s="91"/>
      <c r="IY45" s="91"/>
      <c r="IZ45" s="91"/>
      <c r="JA45" s="91"/>
      <c r="JB45" s="91"/>
      <c r="JC45" s="91"/>
      <c r="JD45" s="91"/>
      <c r="JE45" s="91"/>
      <c r="JF45" s="91"/>
      <c r="JG45" s="91"/>
      <c r="JH45" s="91"/>
      <c r="JI45" s="91"/>
      <c r="JJ45" s="91"/>
      <c r="JK45" s="91"/>
      <c r="JL45" s="91"/>
      <c r="JM45" s="91"/>
      <c r="JN45" s="91"/>
      <c r="JO45" s="91"/>
      <c r="JP45" s="91"/>
      <c r="JQ45" s="91"/>
      <c r="JR45" s="91"/>
      <c r="JS45" s="91"/>
      <c r="JT45" s="91"/>
      <c r="JU45" s="91"/>
      <c r="JV45" s="91"/>
      <c r="JW45" s="91"/>
      <c r="JX45" s="91"/>
      <c r="JY45" s="91"/>
      <c r="JZ45" s="91"/>
      <c r="KA45" s="91"/>
      <c r="KB45" s="91"/>
      <c r="KC45" s="91"/>
      <c r="KD45" s="91"/>
      <c r="KE45" s="91"/>
      <c r="KF45" s="91"/>
      <c r="KG45" s="91"/>
      <c r="KH45" s="91"/>
      <c r="KI45" s="91"/>
      <c r="KJ45" s="91"/>
      <c r="KK45" s="91"/>
      <c r="KL45" s="91"/>
      <c r="KM45" s="91"/>
      <c r="KN45" s="91"/>
      <c r="KO45" s="91"/>
      <c r="KP45" s="91"/>
      <c r="KQ45" s="91"/>
      <c r="KR45" s="91"/>
      <c r="KS45" s="91"/>
      <c r="KT45" s="91"/>
      <c r="KU45" s="91"/>
      <c r="KV45" s="91"/>
      <c r="KW45" s="91"/>
      <c r="KX45" s="91"/>
      <c r="KY45" s="91"/>
      <c r="KZ45" s="91"/>
      <c r="LA45" s="91"/>
      <c r="LB45" s="91"/>
      <c r="LC45" s="91"/>
      <c r="LD45" s="91"/>
      <c r="LE45" s="91"/>
      <c r="LF45" s="91"/>
      <c r="LG45" s="91"/>
      <c r="LH45" s="91"/>
      <c r="LI45" s="91"/>
      <c r="LJ45" s="91"/>
      <c r="LK45" s="91"/>
      <c r="LL45" s="91"/>
      <c r="LM45" s="91"/>
      <c r="LN45" s="91"/>
      <c r="LO45" s="91"/>
      <c r="LP45" s="91"/>
      <c r="LQ45" s="91"/>
      <c r="LR45" s="91"/>
      <c r="LS45" s="91"/>
      <c r="LT45" s="91"/>
      <c r="LU45" s="91"/>
      <c r="LV45" s="91"/>
      <c r="LW45" s="91"/>
      <c r="LX45" s="91"/>
      <c r="LY45" s="91"/>
      <c r="LZ45" s="91"/>
      <c r="MA45" s="91"/>
      <c r="MB45" s="91"/>
      <c r="MC45" s="91"/>
      <c r="MD45" s="91"/>
      <c r="ME45" s="91"/>
      <c r="MF45" s="91"/>
      <c r="MG45" s="91"/>
      <c r="MH45" s="91"/>
      <c r="MI45" s="91"/>
      <c r="MJ45" s="91"/>
      <c r="MK45" s="91"/>
      <c r="ML45" s="91"/>
      <c r="MM45" s="91"/>
      <c r="MN45" s="91"/>
      <c r="MO45" s="91"/>
      <c r="MP45" s="91"/>
      <c r="MQ45" s="91"/>
      <c r="MR45" s="91"/>
      <c r="MS45" s="91"/>
      <c r="MT45" s="91"/>
      <c r="MU45" s="91"/>
      <c r="MV45" s="91"/>
      <c r="MW45" s="91"/>
      <c r="MX45" s="91"/>
      <c r="MY45" s="91"/>
      <c r="MZ45" s="91"/>
      <c r="NA45" s="91"/>
      <c r="NB45" s="91"/>
      <c r="NC45" s="91"/>
      <c r="ND45" s="91"/>
      <c r="NE45" s="91"/>
      <c r="NF45" s="91"/>
      <c r="NG45" s="91"/>
      <c r="NH45" s="91"/>
      <c r="NI45" s="91"/>
      <c r="NJ45" s="91"/>
      <c r="NK45" s="91"/>
      <c r="NL45" s="91"/>
      <c r="NM45" s="91"/>
      <c r="NN45" s="91"/>
      <c r="NO45" s="91"/>
      <c r="NP45" s="91"/>
      <c r="NQ45" s="91"/>
      <c r="NR45" s="91"/>
      <c r="NS45" s="91"/>
      <c r="NT45" s="91"/>
      <c r="NU45" s="91"/>
      <c r="NV45" s="91"/>
      <c r="NW45" s="91"/>
      <c r="NX45" s="91"/>
      <c r="NY45" s="91"/>
      <c r="NZ45" s="91"/>
      <c r="OA45" s="91"/>
      <c r="OB45" s="91"/>
      <c r="OC45" s="91"/>
      <c r="OD45" s="91"/>
      <c r="OE45" s="91"/>
      <c r="OF45" s="91"/>
      <c r="OG45" s="91"/>
      <c r="OH45" s="91"/>
      <c r="OI45" s="91"/>
      <c r="OJ45" s="91"/>
      <c r="OK45" s="91"/>
      <c r="OL45" s="91"/>
      <c r="OM45" s="91"/>
      <c r="ON45" s="91"/>
      <c r="OO45" s="91"/>
      <c r="OP45" s="91"/>
      <c r="OQ45" s="91"/>
      <c r="OR45" s="91"/>
      <c r="OS45" s="91"/>
      <c r="OT45" s="91"/>
      <c r="OU45" s="91"/>
      <c r="OV45" s="91"/>
      <c r="OW45" s="91"/>
      <c r="OX45" s="91"/>
      <c r="OY45" s="91"/>
      <c r="OZ45" s="91"/>
      <c r="PA45" s="91"/>
      <c r="PB45" s="91"/>
      <c r="PC45" s="91"/>
      <c r="PD45" s="91"/>
      <c r="PE45" s="91"/>
      <c r="PF45" s="91"/>
      <c r="PG45" s="91"/>
      <c r="PH45" s="91"/>
      <c r="PI45" s="91"/>
      <c r="PJ45" s="91"/>
      <c r="PK45" s="91"/>
      <c r="PL45" s="91"/>
      <c r="PM45" s="91"/>
      <c r="PN45" s="91"/>
      <c r="PO45" s="91"/>
      <c r="PP45" s="91"/>
      <c r="PQ45" s="91"/>
      <c r="PR45" s="91"/>
      <c r="PS45" s="91"/>
      <c r="PT45" s="91"/>
      <c r="PU45" s="91"/>
      <c r="PV45" s="91"/>
      <c r="PW45" s="91"/>
      <c r="PX45" s="91"/>
      <c r="PY45" s="91"/>
      <c r="PZ45" s="91"/>
      <c r="QA45" s="91"/>
      <c r="QB45" s="91"/>
      <c r="QC45" s="91"/>
      <c r="QD45" s="91"/>
      <c r="QE45" s="91"/>
      <c r="QF45" s="91"/>
      <c r="QG45" s="91"/>
      <c r="QH45" s="91"/>
      <c r="QI45" s="91"/>
      <c r="QJ45" s="91"/>
      <c r="QK45" s="91"/>
      <c r="QL45" s="91"/>
      <c r="QM45" s="91"/>
      <c r="QN45" s="91"/>
      <c r="QO45" s="91"/>
      <c r="QP45" s="91"/>
      <c r="QQ45" s="91"/>
      <c r="QR45" s="91"/>
      <c r="QS45" s="91"/>
      <c r="QT45" s="91"/>
      <c r="QU45" s="91"/>
      <c r="QV45" s="91"/>
      <c r="QW45" s="91"/>
      <c r="QX45" s="91"/>
      <c r="QY45" s="91"/>
      <c r="QZ45" s="91"/>
      <c r="RA45" s="91"/>
      <c r="RB45" s="91"/>
      <c r="RC45" s="91"/>
      <c r="RD45" s="91"/>
      <c r="RE45" s="91"/>
      <c r="RF45" s="91"/>
      <c r="RG45" s="91"/>
      <c r="RH45" s="91"/>
      <c r="RI45" s="91"/>
      <c r="RJ45" s="91"/>
      <c r="RK45" s="91"/>
      <c r="RL45" s="91"/>
      <c r="RM45" s="91"/>
      <c r="RN45" s="91"/>
      <c r="RO45" s="91"/>
      <c r="RP45" s="91"/>
      <c r="RQ45" s="91"/>
      <c r="RR45" s="91"/>
      <c r="RS45" s="91"/>
      <c r="RT45" s="91"/>
      <c r="RU45" s="91"/>
      <c r="RV45" s="91"/>
      <c r="RW45" s="91"/>
      <c r="RX45" s="91"/>
      <c r="RY45" s="91"/>
      <c r="RZ45" s="91"/>
      <c r="SA45" s="91"/>
      <c r="SB45" s="91"/>
      <c r="SC45" s="91"/>
      <c r="SD45" s="91"/>
      <c r="SE45" s="91"/>
      <c r="SF45" s="91"/>
      <c r="SG45" s="91"/>
      <c r="SH45" s="91"/>
      <c r="SI45" s="91"/>
      <c r="SJ45" s="91"/>
      <c r="SK45" s="91"/>
      <c r="SL45" s="91"/>
      <c r="SM45" s="91"/>
      <c r="SN45" s="91"/>
      <c r="SO45" s="91"/>
      <c r="SP45" s="91"/>
      <c r="SQ45" s="91"/>
      <c r="SR45" s="91"/>
      <c r="SS45" s="91"/>
      <c r="ST45" s="91"/>
      <c r="SU45" s="91"/>
      <c r="SV45" s="91"/>
      <c r="SW45" s="91"/>
      <c r="SX45" s="91"/>
      <c r="SY45" s="91"/>
      <c r="SZ45" s="91"/>
      <c r="TA45" s="91"/>
      <c r="TB45" s="91"/>
      <c r="TC45" s="91"/>
      <c r="TD45" s="91"/>
      <c r="TE45" s="91"/>
      <c r="TF45" s="91"/>
      <c r="TG45" s="91"/>
      <c r="TH45" s="91"/>
      <c r="TI45" s="91"/>
      <c r="TJ45" s="91"/>
      <c r="TK45" s="91"/>
      <c r="TL45" s="91"/>
      <c r="TM45" s="91"/>
      <c r="TN45" s="91"/>
      <c r="TO45" s="91"/>
      <c r="TP45" s="91"/>
      <c r="TQ45" s="91"/>
      <c r="TR45" s="91"/>
      <c r="TS45" s="91"/>
      <c r="TT45" s="91"/>
      <c r="TU45" s="91"/>
      <c r="TV45" s="91"/>
      <c r="TW45" s="91"/>
      <c r="TX45" s="91"/>
      <c r="TY45" s="91"/>
      <c r="TZ45" s="91"/>
      <c r="UA45" s="91"/>
      <c r="UB45" s="91"/>
      <c r="UC45" s="91"/>
      <c r="UD45" s="91"/>
      <c r="UE45" s="91"/>
      <c r="UF45" s="91"/>
      <c r="UG45" s="91"/>
      <c r="UH45" s="91"/>
      <c r="UI45" s="91"/>
      <c r="UJ45" s="91"/>
      <c r="UK45" s="91"/>
      <c r="UL45" s="91"/>
      <c r="UM45" s="91"/>
      <c r="UN45" s="91"/>
      <c r="UO45" s="91"/>
      <c r="UP45" s="91"/>
      <c r="UQ45" s="91"/>
      <c r="UR45" s="91"/>
      <c r="US45" s="91"/>
      <c r="UT45" s="91"/>
      <c r="UU45" s="91"/>
      <c r="UV45" s="91"/>
      <c r="UW45" s="91"/>
      <c r="UX45" s="91"/>
      <c r="UY45" s="91"/>
      <c r="UZ45" s="91"/>
      <c r="VA45" s="91"/>
      <c r="VB45" s="91"/>
      <c r="VC45" s="91"/>
      <c r="VD45" s="91"/>
      <c r="VE45" s="91"/>
      <c r="VF45" s="91"/>
      <c r="VG45" s="91"/>
      <c r="VH45" s="91"/>
      <c r="VI45" s="91"/>
      <c r="VJ45" s="91"/>
      <c r="VK45" s="91"/>
      <c r="VL45" s="91"/>
      <c r="VM45" s="91"/>
      <c r="VN45" s="91"/>
      <c r="VO45" s="91"/>
      <c r="VP45" s="91"/>
      <c r="VQ45" s="91"/>
      <c r="VR45" s="91"/>
      <c r="VS45" s="91"/>
      <c r="VT45" s="91"/>
      <c r="VU45" s="91"/>
      <c r="VV45" s="91"/>
      <c r="VW45" s="91"/>
      <c r="VX45" s="91"/>
      <c r="VY45" s="91"/>
      <c r="VZ45" s="91"/>
      <c r="WA45" s="91"/>
      <c r="WB45" s="91"/>
      <c r="WC45" s="91"/>
      <c r="WD45" s="91"/>
      <c r="WE45" s="91"/>
      <c r="WF45" s="91"/>
      <c r="WG45" s="91"/>
      <c r="WH45" s="91"/>
      <c r="WI45" s="91"/>
      <c r="WJ45" s="91"/>
      <c r="WK45" s="91"/>
      <c r="WL45" s="91"/>
      <c r="WM45" s="91"/>
      <c r="WN45" s="91"/>
      <c r="WO45" s="91"/>
      <c r="WP45" s="91"/>
      <c r="WQ45" s="91"/>
      <c r="WR45" s="91"/>
      <c r="WS45" s="91"/>
      <c r="WT45" s="91"/>
      <c r="WU45" s="91"/>
      <c r="WV45" s="91"/>
      <c r="WW45" s="91"/>
      <c r="WX45" s="91"/>
      <c r="WY45" s="91"/>
      <c r="WZ45" s="91"/>
      <c r="XA45" s="91"/>
      <c r="XB45" s="91"/>
      <c r="XC45" s="91"/>
      <c r="XD45" s="91"/>
      <c r="XE45" s="91"/>
      <c r="XF45" s="91"/>
      <c r="XG45" s="91"/>
      <c r="XH45" s="91"/>
      <c r="XI45" s="91"/>
      <c r="XJ45" s="91"/>
      <c r="XK45" s="91"/>
      <c r="XL45" s="91"/>
      <c r="XM45" s="91"/>
      <c r="XN45" s="91"/>
      <c r="XO45" s="91"/>
      <c r="XP45" s="91"/>
      <c r="XQ45" s="91"/>
      <c r="XR45" s="91"/>
      <c r="XS45" s="91"/>
      <c r="XT45" s="91"/>
      <c r="XU45" s="91"/>
      <c r="XV45" s="91"/>
      <c r="XW45" s="91"/>
      <c r="XX45" s="91"/>
      <c r="XY45" s="91"/>
      <c r="XZ45" s="91"/>
      <c r="YA45" s="91"/>
      <c r="YB45" s="91"/>
      <c r="YC45" s="91"/>
      <c r="YD45" s="91"/>
      <c r="YE45" s="91"/>
      <c r="YF45" s="91"/>
      <c r="YG45" s="91"/>
      <c r="YH45" s="91"/>
      <c r="YI45" s="91"/>
      <c r="YJ45" s="91"/>
      <c r="YK45" s="91"/>
      <c r="YL45" s="91"/>
      <c r="YM45" s="91"/>
      <c r="YN45" s="91"/>
      <c r="YO45" s="91"/>
      <c r="YP45" s="91"/>
      <c r="YQ45" s="91"/>
      <c r="YR45" s="91"/>
      <c r="YS45" s="91"/>
      <c r="YT45" s="91"/>
      <c r="YU45" s="91"/>
      <c r="YV45" s="91"/>
      <c r="YW45" s="91"/>
      <c r="YX45" s="91"/>
      <c r="YY45" s="91"/>
      <c r="YZ45" s="91"/>
      <c r="ZA45" s="91"/>
      <c r="ZB45" s="91"/>
      <c r="ZC45" s="91"/>
      <c r="ZD45" s="91"/>
      <c r="ZE45" s="91"/>
      <c r="ZF45" s="91"/>
      <c r="ZG45" s="91"/>
      <c r="ZH45" s="91"/>
      <c r="ZI45" s="91"/>
      <c r="ZJ45" s="91"/>
      <c r="ZK45" s="91"/>
      <c r="ZL45" s="91"/>
      <c r="ZM45" s="91"/>
      <c r="ZN45" s="91"/>
      <c r="ZO45" s="91"/>
      <c r="ZP45" s="91"/>
      <c r="ZQ45" s="91"/>
      <c r="ZR45" s="91"/>
      <c r="ZS45" s="91"/>
      <c r="ZT45" s="91"/>
      <c r="ZU45" s="91"/>
      <c r="ZV45" s="91"/>
      <c r="ZW45" s="91"/>
      <c r="ZX45" s="91"/>
      <c r="ZY45" s="91"/>
      <c r="ZZ45" s="91"/>
      <c r="AAA45" s="91"/>
      <c r="AAB45" s="91"/>
      <c r="AAC45" s="91"/>
      <c r="AAD45" s="91"/>
      <c r="AAE45" s="91"/>
      <c r="AAF45" s="91"/>
      <c r="AAG45" s="91"/>
      <c r="AAH45" s="91"/>
      <c r="AAI45" s="91"/>
      <c r="AAJ45" s="91"/>
      <c r="AAK45" s="91"/>
      <c r="AAL45" s="91"/>
      <c r="AAM45" s="91"/>
      <c r="AAN45" s="91"/>
      <c r="AAO45" s="91"/>
      <c r="AAP45" s="91"/>
      <c r="AAQ45" s="91"/>
      <c r="AAR45" s="91"/>
      <c r="AAS45" s="91"/>
      <c r="AAT45" s="91"/>
      <c r="AAU45" s="91"/>
      <c r="AAV45" s="91"/>
      <c r="AAW45" s="91"/>
      <c r="AAX45" s="91"/>
      <c r="AAY45" s="91"/>
      <c r="AAZ45" s="91"/>
      <c r="ABA45" s="91"/>
      <c r="ABB45" s="91"/>
      <c r="ABC45" s="91"/>
      <c r="ABD45" s="91"/>
      <c r="ABE45" s="91"/>
      <c r="ABF45" s="91"/>
      <c r="ABG45" s="91"/>
      <c r="ABH45" s="91"/>
      <c r="ABI45" s="91"/>
      <c r="ABJ45" s="91"/>
      <c r="ABK45" s="91"/>
      <c r="ABL45" s="91"/>
      <c r="ABM45" s="91"/>
      <c r="ABN45" s="91"/>
      <c r="ABO45" s="91"/>
      <c r="ABP45" s="91"/>
      <c r="ABQ45" s="91"/>
      <c r="ABR45" s="91"/>
      <c r="ABS45" s="91"/>
      <c r="ABT45" s="91"/>
      <c r="ABU45" s="91"/>
      <c r="ABV45" s="91"/>
      <c r="ABW45" s="91"/>
      <c r="ABX45" s="91"/>
      <c r="ABY45" s="91"/>
      <c r="ABZ45" s="91"/>
      <c r="ACA45" s="91"/>
      <c r="ACB45" s="91"/>
      <c r="ACC45" s="91"/>
      <c r="ACD45" s="91"/>
      <c r="ACE45" s="91"/>
      <c r="ACF45" s="91"/>
      <c r="ACG45" s="91"/>
      <c r="ACH45" s="91"/>
      <c r="ACI45" s="91"/>
      <c r="ACJ45" s="91"/>
      <c r="ACK45" s="91"/>
      <c r="ACL45" s="91"/>
      <c r="ACM45" s="91"/>
      <c r="ACN45" s="91"/>
      <c r="ACO45" s="91"/>
      <c r="ACP45" s="91"/>
      <c r="ACQ45" s="91"/>
      <c r="ACR45" s="91"/>
      <c r="ACS45" s="91"/>
      <c r="ACT45" s="91"/>
      <c r="ACU45" s="91"/>
      <c r="ACV45" s="91"/>
    </row>
    <row r="46" spans="1:776" ht="16" customHeight="1" x14ac:dyDescent="0.3">
      <c r="A46" s="20"/>
      <c r="B46" s="21"/>
      <c r="C46" s="21"/>
      <c r="D46" s="21"/>
      <c r="E46" s="21"/>
      <c r="F46" s="21"/>
      <c r="G46" s="381" t="str">
        <f>+IF(G45="Fuera de plazo","Indique en OBSERVACIONES, fecha en la que llegó la doc/info requerida"," ")</f>
        <v xml:space="preserve"> </v>
      </c>
      <c r="H46" s="21"/>
      <c r="I46" s="22"/>
    </row>
    <row r="47" spans="1:776" ht="35.25" customHeight="1" x14ac:dyDescent="0.3">
      <c r="A47" s="591" t="s">
        <v>1796</v>
      </c>
      <c r="B47" s="591"/>
      <c r="C47" s="591"/>
      <c r="D47" s="591"/>
      <c r="E47" s="591"/>
      <c r="F47" s="591"/>
      <c r="G47" s="591"/>
      <c r="H47" s="592"/>
      <c r="I47" s="22"/>
      <c r="K47" s="166"/>
    </row>
    <row r="48" spans="1:776" ht="11.25" customHeight="1" thickBot="1" x14ac:dyDescent="0.45">
      <c r="A48" s="17"/>
      <c r="B48" s="17"/>
      <c r="C48" s="17"/>
      <c r="D48" s="17"/>
      <c r="E48" s="17"/>
      <c r="F48" s="17"/>
      <c r="G48" s="140"/>
      <c r="H48" s="18"/>
      <c r="I48" s="18"/>
    </row>
    <row r="49" spans="1:776" ht="38.25" customHeight="1" thickBot="1" x14ac:dyDescent="0.35">
      <c r="G49" s="23" t="s">
        <v>1797</v>
      </c>
      <c r="H49" s="603" t="s">
        <v>2218</v>
      </c>
      <c r="I49" s="604"/>
    </row>
    <row r="50" spans="1:776" ht="34.5" customHeight="1" thickBot="1" x14ac:dyDescent="0.4">
      <c r="A50" s="522" t="s">
        <v>2212</v>
      </c>
      <c r="B50" s="593"/>
      <c r="C50" s="593"/>
      <c r="D50" s="593"/>
      <c r="E50" s="593"/>
      <c r="F50" s="594"/>
      <c r="G50" s="159" t="e">
        <f>+G52+G93</f>
        <v>#VALUE!</v>
      </c>
      <c r="H50" s="545" t="e">
        <f>+IF(G50&lt;50,"INVIABLE"," &gt; 50 ptos.")</f>
        <v>#VALUE!</v>
      </c>
      <c r="I50" s="546"/>
      <c r="K50" s="398" t="e">
        <f>+IF(G50&lt;50,"ya que del análisis del proyecto presentado no se desprende viabilidad suficiente,"," ")</f>
        <v>#VALUE!</v>
      </c>
      <c r="L50" s="399"/>
      <c r="M50" s="399"/>
      <c r="N50" s="399"/>
      <c r="O50" s="399"/>
    </row>
    <row r="51" spans="1:776" ht="7" customHeight="1" thickBot="1" x14ac:dyDescent="0.4">
      <c r="A51" s="541"/>
      <c r="B51" s="541"/>
      <c r="C51" s="541"/>
      <c r="D51" s="541"/>
      <c r="E51" s="541"/>
      <c r="F51" s="541"/>
      <c r="G51" s="541"/>
      <c r="H51" s="542"/>
      <c r="I51" s="542"/>
    </row>
    <row r="52" spans="1:776" ht="34" customHeight="1" thickBot="1" x14ac:dyDescent="0.35">
      <c r="A52" s="595" t="s">
        <v>2213</v>
      </c>
      <c r="B52" s="596"/>
      <c r="C52" s="596"/>
      <c r="D52" s="596"/>
      <c r="E52" s="596"/>
      <c r="F52" s="596"/>
      <c r="G52" s="161" t="e">
        <f>+G53+G60+G62+G65</f>
        <v>#VALUE!</v>
      </c>
      <c r="H52" s="416" t="s">
        <v>2088</v>
      </c>
      <c r="I52" s="417"/>
    </row>
    <row r="53" spans="1:776" ht="48" customHeight="1" x14ac:dyDescent="0.35">
      <c r="A53" s="424" t="s">
        <v>2170</v>
      </c>
      <c r="B53" s="425"/>
      <c r="C53" s="425"/>
      <c r="D53" s="425"/>
      <c r="E53" s="425"/>
      <c r="F53" s="425"/>
      <c r="G53" s="154" t="s">
        <v>1805</v>
      </c>
      <c r="H53" s="418" t="str">
        <f>+IF(G53="_"," ",IF(G53=0,"No posee suficiente cualificacion para ese tipo de actividad",IF(G53=4,"Ni formación ni experiencia, aunque puede ser viable sin perfil cualificado o con RRHH",IF(G53=5,"Tiene sólo formación relacionada",IF(G53=6,"Tiene formación relacionada y/o exp. laboral en otro sector",IF(G53=7,"Tiene experienica en sector o como autónomo",IF(G53=8,"Tiene formación y experiencia en este sector ")))))))</f>
        <v xml:space="preserve"> </v>
      </c>
      <c r="I53" s="431" t="b">
        <f>+IF(G53=1,"Mal",IF(G53=2,"regular",IF(G53=6,"Bien")))</f>
        <v>0</v>
      </c>
      <c r="K53" s="398"/>
      <c r="L53" s="399"/>
      <c r="M53" s="399"/>
      <c r="N53" s="399"/>
      <c r="O53" s="399"/>
    </row>
    <row r="54" spans="1:776" s="247" customFormat="1" ht="14.15" hidden="1" customHeight="1" x14ac:dyDescent="0.35">
      <c r="A54" s="613" t="s">
        <v>2128</v>
      </c>
      <c r="B54" s="614"/>
      <c r="C54" s="615"/>
      <c r="D54" s="616" t="str">
        <f>+'Formulario solicitud'!F36</f>
        <v>__</v>
      </c>
      <c r="E54" s="617"/>
      <c r="F54" s="617"/>
      <c r="G54" s="617"/>
      <c r="H54" s="617"/>
      <c r="I54" s="618"/>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246"/>
      <c r="FE54" s="246"/>
      <c r="FF54" s="246"/>
      <c r="FG54" s="246"/>
      <c r="FH54" s="246"/>
      <c r="FI54" s="246"/>
      <c r="FJ54" s="246"/>
      <c r="FK54" s="246"/>
      <c r="FL54" s="246"/>
      <c r="FM54" s="246"/>
      <c r="FN54" s="246"/>
      <c r="FO54" s="246"/>
      <c r="FP54" s="246"/>
      <c r="FQ54" s="246"/>
      <c r="FR54" s="246"/>
      <c r="FS54" s="246"/>
      <c r="FT54" s="246"/>
      <c r="FU54" s="246"/>
      <c r="FV54" s="246"/>
      <c r="FW54" s="246"/>
      <c r="FX54" s="246"/>
      <c r="FY54" s="246"/>
      <c r="FZ54" s="246"/>
      <c r="GA54" s="246"/>
      <c r="GB54" s="246"/>
      <c r="GC54" s="246"/>
      <c r="GD54" s="246"/>
      <c r="GE54" s="246"/>
      <c r="GF54" s="246"/>
      <c r="GG54" s="246"/>
      <c r="GH54" s="246"/>
      <c r="GI54" s="246"/>
      <c r="GJ54" s="246"/>
      <c r="GK54" s="246"/>
      <c r="GL54" s="246"/>
      <c r="GM54" s="246"/>
      <c r="GN54" s="246"/>
      <c r="GO54" s="246"/>
      <c r="GP54" s="246"/>
      <c r="GQ54" s="246"/>
      <c r="GR54" s="246"/>
      <c r="GS54" s="246"/>
      <c r="GT54" s="246"/>
      <c r="GU54" s="246"/>
      <c r="GV54" s="246"/>
      <c r="GW54" s="246"/>
      <c r="GX54" s="246"/>
      <c r="GY54" s="246"/>
      <c r="GZ54" s="246"/>
      <c r="HA54" s="246"/>
      <c r="HB54" s="246"/>
      <c r="HC54" s="246"/>
      <c r="HD54" s="246"/>
      <c r="HE54" s="246"/>
      <c r="HF54" s="246"/>
      <c r="HG54" s="246"/>
      <c r="HH54" s="246"/>
      <c r="HI54" s="246"/>
      <c r="HJ54" s="246"/>
      <c r="HK54" s="246"/>
      <c r="HL54" s="246"/>
      <c r="HM54" s="246"/>
      <c r="HN54" s="246"/>
      <c r="HO54" s="246"/>
      <c r="HP54" s="246"/>
      <c r="HQ54" s="246"/>
      <c r="HR54" s="246"/>
      <c r="HS54" s="246"/>
      <c r="HT54" s="246"/>
      <c r="HU54" s="246"/>
      <c r="HV54" s="246"/>
      <c r="HW54" s="246"/>
      <c r="HX54" s="246"/>
      <c r="HY54" s="246"/>
      <c r="HZ54" s="246"/>
      <c r="IA54" s="246"/>
      <c r="IB54" s="246"/>
      <c r="IC54" s="246"/>
      <c r="ID54" s="246"/>
      <c r="IE54" s="246"/>
      <c r="IF54" s="246"/>
      <c r="IG54" s="246"/>
      <c r="IH54" s="246"/>
      <c r="II54" s="246"/>
      <c r="IJ54" s="246"/>
      <c r="IK54" s="246"/>
      <c r="IL54" s="246"/>
      <c r="IM54" s="246"/>
      <c r="IN54" s="246"/>
      <c r="IO54" s="246"/>
      <c r="IP54" s="246"/>
      <c r="IQ54" s="246"/>
      <c r="IR54" s="246"/>
      <c r="IS54" s="246"/>
      <c r="IT54" s="246"/>
      <c r="IU54" s="246"/>
      <c r="IV54" s="246"/>
      <c r="IW54" s="246"/>
      <c r="IX54" s="246"/>
      <c r="IY54" s="246"/>
      <c r="IZ54" s="246"/>
      <c r="JA54" s="246"/>
      <c r="JB54" s="246"/>
      <c r="JC54" s="246"/>
      <c r="JD54" s="246"/>
      <c r="JE54" s="246"/>
      <c r="JF54" s="246"/>
      <c r="JG54" s="246"/>
      <c r="JH54" s="246"/>
      <c r="JI54" s="246"/>
      <c r="JJ54" s="246"/>
      <c r="JK54" s="246"/>
      <c r="JL54" s="246"/>
      <c r="JM54" s="246"/>
      <c r="JN54" s="246"/>
      <c r="JO54" s="246"/>
      <c r="JP54" s="246"/>
      <c r="JQ54" s="246"/>
      <c r="JR54" s="246"/>
      <c r="JS54" s="246"/>
      <c r="JT54" s="246"/>
      <c r="JU54" s="246"/>
      <c r="JV54" s="246"/>
      <c r="JW54" s="246"/>
      <c r="JX54" s="246"/>
      <c r="JY54" s="246"/>
      <c r="JZ54" s="246"/>
      <c r="KA54" s="246"/>
      <c r="KB54" s="246"/>
      <c r="KC54" s="246"/>
      <c r="KD54" s="246"/>
      <c r="KE54" s="246"/>
      <c r="KF54" s="246"/>
      <c r="KG54" s="246"/>
      <c r="KH54" s="246"/>
      <c r="KI54" s="246"/>
      <c r="KJ54" s="246"/>
      <c r="KK54" s="246"/>
      <c r="KL54" s="246"/>
      <c r="KM54" s="246"/>
      <c r="KN54" s="246"/>
      <c r="KO54" s="246"/>
      <c r="KP54" s="246"/>
      <c r="KQ54" s="246"/>
      <c r="KR54" s="246"/>
      <c r="KS54" s="246"/>
      <c r="KT54" s="246"/>
      <c r="KU54" s="246"/>
      <c r="KV54" s="246"/>
      <c r="KW54" s="246"/>
      <c r="KX54" s="246"/>
      <c r="KY54" s="246"/>
      <c r="KZ54" s="246"/>
      <c r="LA54" s="246"/>
      <c r="LB54" s="246"/>
      <c r="LC54" s="246"/>
      <c r="LD54" s="246"/>
      <c r="LE54" s="246"/>
      <c r="LF54" s="246"/>
      <c r="LG54" s="246"/>
      <c r="LH54" s="246"/>
      <c r="LI54" s="246"/>
      <c r="LJ54" s="246"/>
      <c r="LK54" s="246"/>
      <c r="LL54" s="246"/>
      <c r="LM54" s="246"/>
      <c r="LN54" s="246"/>
      <c r="LO54" s="246"/>
      <c r="LP54" s="246"/>
      <c r="LQ54" s="246"/>
      <c r="LR54" s="246"/>
      <c r="LS54" s="246"/>
      <c r="LT54" s="246"/>
      <c r="LU54" s="246"/>
      <c r="LV54" s="246"/>
      <c r="LW54" s="246"/>
      <c r="LX54" s="246"/>
      <c r="LY54" s="246"/>
      <c r="LZ54" s="246"/>
      <c r="MA54" s="246"/>
      <c r="MB54" s="246"/>
      <c r="MC54" s="246"/>
      <c r="MD54" s="246"/>
      <c r="ME54" s="246"/>
      <c r="MF54" s="246"/>
      <c r="MG54" s="246"/>
      <c r="MH54" s="246"/>
      <c r="MI54" s="246"/>
      <c r="MJ54" s="246"/>
      <c r="MK54" s="246"/>
      <c r="ML54" s="246"/>
      <c r="MM54" s="246"/>
      <c r="MN54" s="246"/>
      <c r="MO54" s="246"/>
      <c r="MP54" s="246"/>
      <c r="MQ54" s="246"/>
      <c r="MR54" s="246"/>
      <c r="MS54" s="246"/>
      <c r="MT54" s="246"/>
      <c r="MU54" s="246"/>
      <c r="MV54" s="246"/>
      <c r="MW54" s="246"/>
      <c r="MX54" s="246"/>
      <c r="MY54" s="246"/>
      <c r="MZ54" s="246"/>
      <c r="NA54" s="246"/>
      <c r="NB54" s="246"/>
      <c r="NC54" s="246"/>
      <c r="ND54" s="246"/>
      <c r="NE54" s="246"/>
      <c r="NF54" s="246"/>
      <c r="NG54" s="246"/>
      <c r="NH54" s="246"/>
      <c r="NI54" s="246"/>
      <c r="NJ54" s="246"/>
      <c r="NK54" s="246"/>
      <c r="NL54" s="246"/>
      <c r="NM54" s="246"/>
      <c r="NN54" s="246"/>
      <c r="NO54" s="246"/>
      <c r="NP54" s="246"/>
      <c r="NQ54" s="246"/>
      <c r="NR54" s="246"/>
      <c r="NS54" s="246"/>
      <c r="NT54" s="246"/>
      <c r="NU54" s="246"/>
      <c r="NV54" s="246"/>
      <c r="NW54" s="246"/>
      <c r="NX54" s="246"/>
      <c r="NY54" s="246"/>
      <c r="NZ54" s="246"/>
      <c r="OA54" s="246"/>
      <c r="OB54" s="246"/>
      <c r="OC54" s="246"/>
      <c r="OD54" s="246"/>
      <c r="OE54" s="246"/>
      <c r="OF54" s="246"/>
      <c r="OG54" s="246"/>
      <c r="OH54" s="246"/>
      <c r="OI54" s="246"/>
      <c r="OJ54" s="246"/>
      <c r="OK54" s="246"/>
      <c r="OL54" s="246"/>
      <c r="OM54" s="246"/>
      <c r="ON54" s="246"/>
      <c r="OO54" s="246"/>
      <c r="OP54" s="246"/>
      <c r="OQ54" s="246"/>
      <c r="OR54" s="246"/>
      <c r="OS54" s="246"/>
      <c r="OT54" s="246"/>
      <c r="OU54" s="246"/>
      <c r="OV54" s="246"/>
      <c r="OW54" s="246"/>
      <c r="OX54" s="246"/>
      <c r="OY54" s="246"/>
      <c r="OZ54" s="246"/>
      <c r="PA54" s="246"/>
      <c r="PB54" s="246"/>
      <c r="PC54" s="246"/>
      <c r="PD54" s="246"/>
      <c r="PE54" s="246"/>
      <c r="PF54" s="246"/>
      <c r="PG54" s="246"/>
      <c r="PH54" s="246"/>
      <c r="PI54" s="246"/>
      <c r="PJ54" s="246"/>
      <c r="PK54" s="246"/>
      <c r="PL54" s="246"/>
      <c r="PM54" s="246"/>
      <c r="PN54" s="246"/>
      <c r="PO54" s="246"/>
      <c r="PP54" s="246"/>
      <c r="PQ54" s="246"/>
      <c r="PR54" s="246"/>
      <c r="PS54" s="246"/>
      <c r="PT54" s="246"/>
      <c r="PU54" s="246"/>
      <c r="PV54" s="246"/>
      <c r="PW54" s="246"/>
      <c r="PX54" s="246"/>
      <c r="PY54" s="246"/>
      <c r="PZ54" s="246"/>
      <c r="QA54" s="246"/>
      <c r="QB54" s="246"/>
      <c r="QC54" s="246"/>
      <c r="QD54" s="246"/>
      <c r="QE54" s="246"/>
      <c r="QF54" s="246"/>
      <c r="QG54" s="246"/>
      <c r="QH54" s="246"/>
      <c r="QI54" s="246"/>
      <c r="QJ54" s="246"/>
      <c r="QK54" s="246"/>
      <c r="QL54" s="246"/>
      <c r="QM54" s="246"/>
      <c r="QN54" s="246"/>
      <c r="QO54" s="246"/>
      <c r="QP54" s="246"/>
      <c r="QQ54" s="246"/>
      <c r="QR54" s="246"/>
      <c r="QS54" s="246"/>
      <c r="QT54" s="246"/>
      <c r="QU54" s="246"/>
      <c r="QV54" s="246"/>
      <c r="QW54" s="246"/>
      <c r="QX54" s="246"/>
      <c r="QY54" s="246"/>
      <c r="QZ54" s="246"/>
      <c r="RA54" s="246"/>
      <c r="RB54" s="246"/>
      <c r="RC54" s="246"/>
      <c r="RD54" s="246"/>
      <c r="RE54" s="246"/>
      <c r="RF54" s="246"/>
      <c r="RG54" s="246"/>
      <c r="RH54" s="246"/>
      <c r="RI54" s="246"/>
      <c r="RJ54" s="246"/>
      <c r="RK54" s="246"/>
      <c r="RL54" s="246"/>
      <c r="RM54" s="246"/>
      <c r="RN54" s="246"/>
      <c r="RO54" s="246"/>
      <c r="RP54" s="246"/>
      <c r="RQ54" s="246"/>
      <c r="RR54" s="246"/>
      <c r="RS54" s="246"/>
      <c r="RT54" s="246"/>
      <c r="RU54" s="246"/>
      <c r="RV54" s="246"/>
      <c r="RW54" s="246"/>
      <c r="RX54" s="246"/>
      <c r="RY54" s="246"/>
      <c r="RZ54" s="246"/>
      <c r="SA54" s="246"/>
      <c r="SB54" s="246"/>
      <c r="SC54" s="246"/>
      <c r="SD54" s="246"/>
      <c r="SE54" s="246"/>
      <c r="SF54" s="246"/>
      <c r="SG54" s="246"/>
      <c r="SH54" s="246"/>
      <c r="SI54" s="246"/>
      <c r="SJ54" s="246"/>
      <c r="SK54" s="246"/>
      <c r="SL54" s="246"/>
      <c r="SM54" s="246"/>
      <c r="SN54" s="246"/>
      <c r="SO54" s="246"/>
      <c r="SP54" s="246"/>
      <c r="SQ54" s="246"/>
      <c r="SR54" s="246"/>
      <c r="SS54" s="246"/>
      <c r="ST54" s="246"/>
      <c r="SU54" s="246"/>
      <c r="SV54" s="246"/>
      <c r="SW54" s="246"/>
      <c r="SX54" s="246"/>
      <c r="SY54" s="246"/>
      <c r="SZ54" s="246"/>
      <c r="TA54" s="246"/>
      <c r="TB54" s="246"/>
      <c r="TC54" s="246"/>
      <c r="TD54" s="246"/>
      <c r="TE54" s="246"/>
      <c r="TF54" s="246"/>
      <c r="TG54" s="246"/>
      <c r="TH54" s="246"/>
      <c r="TI54" s="246"/>
      <c r="TJ54" s="246"/>
      <c r="TK54" s="246"/>
      <c r="TL54" s="246"/>
      <c r="TM54" s="246"/>
      <c r="TN54" s="246"/>
      <c r="TO54" s="246"/>
      <c r="TP54" s="246"/>
      <c r="TQ54" s="246"/>
      <c r="TR54" s="246"/>
      <c r="TS54" s="246"/>
      <c r="TT54" s="246"/>
      <c r="TU54" s="246"/>
      <c r="TV54" s="246"/>
      <c r="TW54" s="246"/>
      <c r="TX54" s="246"/>
      <c r="TY54" s="246"/>
      <c r="TZ54" s="246"/>
      <c r="UA54" s="246"/>
      <c r="UB54" s="246"/>
      <c r="UC54" s="246"/>
      <c r="UD54" s="246"/>
      <c r="UE54" s="246"/>
      <c r="UF54" s="246"/>
      <c r="UG54" s="246"/>
      <c r="UH54" s="246"/>
      <c r="UI54" s="246"/>
      <c r="UJ54" s="246"/>
      <c r="UK54" s="246"/>
      <c r="UL54" s="246"/>
      <c r="UM54" s="246"/>
      <c r="UN54" s="246"/>
      <c r="UO54" s="246"/>
      <c r="UP54" s="246"/>
      <c r="UQ54" s="246"/>
      <c r="UR54" s="246"/>
      <c r="US54" s="246"/>
      <c r="UT54" s="246"/>
      <c r="UU54" s="246"/>
      <c r="UV54" s="246"/>
      <c r="UW54" s="246"/>
      <c r="UX54" s="246"/>
      <c r="UY54" s="246"/>
      <c r="UZ54" s="246"/>
      <c r="VA54" s="246"/>
      <c r="VB54" s="246"/>
      <c r="VC54" s="246"/>
      <c r="VD54" s="246"/>
      <c r="VE54" s="246"/>
      <c r="VF54" s="246"/>
      <c r="VG54" s="246"/>
      <c r="VH54" s="246"/>
      <c r="VI54" s="246"/>
      <c r="VJ54" s="246"/>
      <c r="VK54" s="246"/>
      <c r="VL54" s="246"/>
      <c r="VM54" s="246"/>
      <c r="VN54" s="246"/>
      <c r="VO54" s="246"/>
      <c r="VP54" s="246"/>
      <c r="VQ54" s="246"/>
      <c r="VR54" s="246"/>
      <c r="VS54" s="246"/>
      <c r="VT54" s="246"/>
      <c r="VU54" s="246"/>
      <c r="VV54" s="246"/>
      <c r="VW54" s="246"/>
      <c r="VX54" s="246"/>
      <c r="VY54" s="246"/>
      <c r="VZ54" s="246"/>
      <c r="WA54" s="246"/>
      <c r="WB54" s="246"/>
      <c r="WC54" s="246"/>
      <c r="WD54" s="246"/>
      <c r="WE54" s="246"/>
      <c r="WF54" s="246"/>
      <c r="WG54" s="246"/>
      <c r="WH54" s="246"/>
      <c r="WI54" s="246"/>
      <c r="WJ54" s="246"/>
      <c r="WK54" s="246"/>
      <c r="WL54" s="246"/>
      <c r="WM54" s="246"/>
      <c r="WN54" s="246"/>
      <c r="WO54" s="246"/>
      <c r="WP54" s="246"/>
      <c r="WQ54" s="246"/>
      <c r="WR54" s="246"/>
      <c r="WS54" s="246"/>
      <c r="WT54" s="246"/>
      <c r="WU54" s="246"/>
      <c r="WV54" s="246"/>
      <c r="WW54" s="246"/>
      <c r="WX54" s="246"/>
      <c r="WY54" s="246"/>
      <c r="WZ54" s="246"/>
      <c r="XA54" s="246"/>
      <c r="XB54" s="246"/>
      <c r="XC54" s="246"/>
      <c r="XD54" s="246"/>
      <c r="XE54" s="246"/>
      <c r="XF54" s="246"/>
      <c r="XG54" s="246"/>
      <c r="XH54" s="246"/>
      <c r="XI54" s="246"/>
      <c r="XJ54" s="246"/>
      <c r="XK54" s="246"/>
      <c r="XL54" s="246"/>
      <c r="XM54" s="246"/>
      <c r="XN54" s="246"/>
      <c r="XO54" s="246"/>
      <c r="XP54" s="246"/>
      <c r="XQ54" s="246"/>
      <c r="XR54" s="246"/>
      <c r="XS54" s="246"/>
      <c r="XT54" s="246"/>
      <c r="XU54" s="246"/>
      <c r="XV54" s="246"/>
      <c r="XW54" s="246"/>
      <c r="XX54" s="246"/>
      <c r="XY54" s="246"/>
      <c r="XZ54" s="246"/>
      <c r="YA54" s="246"/>
      <c r="YB54" s="246"/>
      <c r="YC54" s="246"/>
      <c r="YD54" s="246"/>
      <c r="YE54" s="246"/>
      <c r="YF54" s="246"/>
      <c r="YG54" s="246"/>
      <c r="YH54" s="246"/>
      <c r="YI54" s="246"/>
      <c r="YJ54" s="246"/>
      <c r="YK54" s="246"/>
      <c r="YL54" s="246"/>
      <c r="YM54" s="246"/>
      <c r="YN54" s="246"/>
      <c r="YO54" s="246"/>
      <c r="YP54" s="246"/>
      <c r="YQ54" s="246"/>
      <c r="YR54" s="246"/>
      <c r="YS54" s="246"/>
      <c r="YT54" s="246"/>
      <c r="YU54" s="246"/>
      <c r="YV54" s="246"/>
      <c r="YW54" s="246"/>
      <c r="YX54" s="246"/>
      <c r="YY54" s="246"/>
      <c r="YZ54" s="246"/>
      <c r="ZA54" s="246"/>
      <c r="ZB54" s="246"/>
      <c r="ZC54" s="246"/>
      <c r="ZD54" s="246"/>
      <c r="ZE54" s="246"/>
      <c r="ZF54" s="246"/>
      <c r="ZG54" s="246"/>
      <c r="ZH54" s="246"/>
      <c r="ZI54" s="246"/>
      <c r="ZJ54" s="246"/>
      <c r="ZK54" s="246"/>
      <c r="ZL54" s="246"/>
      <c r="ZM54" s="246"/>
      <c r="ZN54" s="246"/>
      <c r="ZO54" s="246"/>
      <c r="ZP54" s="246"/>
      <c r="ZQ54" s="246"/>
      <c r="ZR54" s="246"/>
      <c r="ZS54" s="246"/>
      <c r="ZT54" s="246"/>
      <c r="ZU54" s="246"/>
      <c r="ZV54" s="246"/>
      <c r="ZW54" s="246"/>
      <c r="ZX54" s="246"/>
      <c r="ZY54" s="246"/>
      <c r="ZZ54" s="246"/>
      <c r="AAA54" s="246"/>
      <c r="AAB54" s="246"/>
      <c r="AAC54" s="246"/>
      <c r="AAD54" s="246"/>
      <c r="AAE54" s="246"/>
      <c r="AAF54" s="246"/>
      <c r="AAG54" s="246"/>
      <c r="AAH54" s="246"/>
      <c r="AAI54" s="246"/>
      <c r="AAJ54" s="246"/>
      <c r="AAK54" s="246"/>
      <c r="AAL54" s="246"/>
      <c r="AAM54" s="246"/>
      <c r="AAN54" s="246"/>
      <c r="AAO54" s="246"/>
      <c r="AAP54" s="246"/>
      <c r="AAQ54" s="246"/>
      <c r="AAR54" s="246"/>
      <c r="AAS54" s="246"/>
      <c r="AAT54" s="246"/>
      <c r="AAU54" s="246"/>
      <c r="AAV54" s="246"/>
      <c r="AAW54" s="246"/>
      <c r="AAX54" s="246"/>
      <c r="AAY54" s="246"/>
      <c r="AAZ54" s="246"/>
      <c r="ABA54" s="246"/>
      <c r="ABB54" s="246"/>
      <c r="ABC54" s="246"/>
      <c r="ABD54" s="246"/>
      <c r="ABE54" s="246"/>
      <c r="ABF54" s="246"/>
      <c r="ABG54" s="246"/>
      <c r="ABH54" s="246"/>
      <c r="ABI54" s="246"/>
      <c r="ABJ54" s="246"/>
      <c r="ABK54" s="246"/>
      <c r="ABL54" s="246"/>
      <c r="ABM54" s="246"/>
      <c r="ABN54" s="246"/>
      <c r="ABO54" s="246"/>
      <c r="ABP54" s="246"/>
      <c r="ABQ54" s="246"/>
      <c r="ABR54" s="246"/>
      <c r="ABS54" s="246"/>
      <c r="ABT54" s="246"/>
      <c r="ABU54" s="246"/>
      <c r="ABV54" s="246"/>
      <c r="ABW54" s="246"/>
      <c r="ABX54" s="246"/>
      <c r="ABY54" s="246"/>
      <c r="ABZ54" s="246"/>
      <c r="ACA54" s="246"/>
      <c r="ACB54" s="246"/>
      <c r="ACC54" s="246"/>
      <c r="ACD54" s="246"/>
      <c r="ACE54" s="246"/>
      <c r="ACF54" s="246"/>
      <c r="ACG54" s="246"/>
      <c r="ACH54" s="246"/>
      <c r="ACI54" s="246"/>
      <c r="ACJ54" s="246"/>
      <c r="ACK54" s="246"/>
      <c r="ACL54" s="246"/>
      <c r="ACM54" s="246"/>
      <c r="ACN54" s="246"/>
      <c r="ACO54" s="246"/>
      <c r="ACP54" s="246"/>
      <c r="ACQ54" s="246"/>
      <c r="ACR54" s="246"/>
      <c r="ACS54" s="246"/>
      <c r="ACT54" s="246"/>
      <c r="ACU54" s="246"/>
      <c r="ACV54" s="246"/>
    </row>
    <row r="55" spans="1:776" s="247" customFormat="1" ht="23.15" hidden="1" customHeight="1" x14ac:dyDescent="0.3">
      <c r="A55" s="264" t="s">
        <v>2130</v>
      </c>
      <c r="B55" s="445">
        <f>+'Formulario solicitud'!B60</f>
        <v>0</v>
      </c>
      <c r="C55" s="446"/>
      <c r="D55" s="446"/>
      <c r="E55" s="446"/>
      <c r="F55" s="446"/>
      <c r="G55" s="447"/>
      <c r="H55" s="447"/>
      <c r="I55" s="448"/>
      <c r="J55" s="246"/>
      <c r="K55" s="246"/>
      <c r="L55" s="246"/>
      <c r="M55" s="246"/>
      <c r="N55" s="246"/>
      <c r="O55" s="246"/>
    </row>
    <row r="56" spans="1:776" s="247" customFormat="1" ht="45.65" hidden="1" customHeight="1" x14ac:dyDescent="0.35">
      <c r="A56" s="276" t="s">
        <v>2147</v>
      </c>
      <c r="B56" s="547">
        <f>+'Formulario solicitud'!B40</f>
        <v>0</v>
      </c>
      <c r="C56" s="548"/>
      <c r="D56" s="548"/>
      <c r="E56" s="548"/>
      <c r="F56" s="548"/>
      <c r="G56" s="548"/>
      <c r="H56" s="548"/>
      <c r="I56" s="548"/>
      <c r="J56" s="246"/>
      <c r="K56" s="246"/>
      <c r="L56" s="246"/>
      <c r="M56" s="246"/>
      <c r="N56" s="246"/>
      <c r="O56" s="246"/>
    </row>
    <row r="57" spans="1:776" s="247" customFormat="1" ht="16" hidden="1" customHeight="1" x14ac:dyDescent="0.35">
      <c r="A57" s="613" t="s">
        <v>2146</v>
      </c>
      <c r="B57" s="614"/>
      <c r="C57" s="615"/>
      <c r="D57" s="616" t="str">
        <f>+'Formulario solicitud'!F42</f>
        <v>__</v>
      </c>
      <c r="E57" s="617"/>
      <c r="F57" s="617"/>
      <c r="G57" s="617"/>
      <c r="H57" s="617"/>
      <c r="I57" s="618"/>
      <c r="J57" s="246"/>
      <c r="K57" s="246"/>
      <c r="L57" s="246"/>
      <c r="M57" s="246"/>
      <c r="N57" s="246"/>
      <c r="O57" s="246"/>
    </row>
    <row r="58" spans="1:776" s="247" customFormat="1" ht="76.5" hidden="1" customHeight="1" x14ac:dyDescent="0.3">
      <c r="A58" s="264" t="s">
        <v>2051</v>
      </c>
      <c r="B58" s="445">
        <f>+'Formulario solicitud'!C44</f>
        <v>0</v>
      </c>
      <c r="C58" s="446"/>
      <c r="D58" s="446"/>
      <c r="E58" s="446"/>
      <c r="F58" s="446"/>
      <c r="G58" s="447"/>
      <c r="H58" s="447"/>
      <c r="I58" s="448"/>
      <c r="J58" s="246"/>
      <c r="K58" s="246"/>
      <c r="L58" s="246"/>
      <c r="M58" s="246"/>
      <c r="N58" s="246"/>
      <c r="O58" s="246"/>
    </row>
    <row r="59" spans="1:776" s="247" customFormat="1" ht="33" hidden="1" customHeight="1" x14ac:dyDescent="0.3">
      <c r="A59" s="275" t="s">
        <v>2129</v>
      </c>
      <c r="B59" s="549">
        <f>+'Formulario solicitud'!B47</f>
        <v>0</v>
      </c>
      <c r="C59" s="550"/>
      <c r="D59" s="550"/>
      <c r="E59" s="550"/>
      <c r="F59" s="550"/>
      <c r="G59" s="551"/>
      <c r="H59" s="551"/>
      <c r="I59" s="552"/>
      <c r="J59" s="246"/>
      <c r="K59" s="246"/>
      <c r="L59" s="246"/>
      <c r="M59" s="246"/>
      <c r="N59" s="246"/>
      <c r="O59" s="246"/>
    </row>
    <row r="60" spans="1:776" ht="48" customHeight="1" thickBot="1" x14ac:dyDescent="0.35">
      <c r="A60" s="432" t="s">
        <v>2214</v>
      </c>
      <c r="B60" s="434"/>
      <c r="C60" s="434"/>
      <c r="D60" s="434"/>
      <c r="E60" s="434"/>
      <c r="F60" s="434"/>
      <c r="G60" s="155" t="s">
        <v>1805</v>
      </c>
      <c r="H60" s="439" t="str">
        <f>+IF(G60="_"," ",IF(G60=0,"Nada alineado o no identifica capacidades",IF(G60=3,"Poco alineado o no identifica correctamente capacidades",IF(G60=5,"Alineamiento aceptable pero con puntos de mejora",IF(G60=6,"Buen alineamiento entre exigencias y capacidades del emprendedor")))))</f>
        <v xml:space="preserve"> </v>
      </c>
      <c r="I60" s="440" t="b">
        <f>+IF(G60=1,"Mal",IF(G60=2,"regular",IF(G60=6,"Bien")))</f>
        <v>0</v>
      </c>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row>
    <row r="61" spans="1:776" s="240" customFormat="1" ht="45" hidden="1" customHeight="1" thickBot="1" x14ac:dyDescent="0.4">
      <c r="A61" s="597" t="str">
        <f>+CONCATENATE("CAPACIDADES y CARENCIAS que el mismo se identifica:   ",'Formulario solicitud'!B63)</f>
        <v xml:space="preserve">CAPACIDADES y CARENCIAS que el mismo se identifica:   </v>
      </c>
      <c r="B61" s="598"/>
      <c r="C61" s="598"/>
      <c r="D61" s="598"/>
      <c r="E61" s="598"/>
      <c r="F61" s="598"/>
      <c r="G61" s="599"/>
      <c r="H61" s="599"/>
      <c r="I61" s="600"/>
      <c r="J61" s="239"/>
      <c r="K61" s="239"/>
      <c r="L61" s="239"/>
      <c r="M61" s="239"/>
      <c r="N61" s="239"/>
      <c r="O61" s="239"/>
    </row>
    <row r="62" spans="1:776" ht="37" customHeight="1" x14ac:dyDescent="0.35">
      <c r="A62" s="424" t="s">
        <v>2092</v>
      </c>
      <c r="B62" s="425"/>
      <c r="C62" s="426"/>
      <c r="D62" s="426"/>
      <c r="E62" s="426"/>
      <c r="F62" s="426"/>
      <c r="G62" s="210" t="s">
        <v>1805</v>
      </c>
      <c r="H62" s="427" t="str">
        <f>+IF(G62="_"," ",IF(G62=0,"Con problemas de compatibilidad",IF(G62=5,"Compatible")))</f>
        <v xml:space="preserve"> </v>
      </c>
      <c r="I62" s="428" t="b">
        <f>+IF(G62=1,"Mal",IF(G62=2,"regular",IF(G62=6,"Bien")))</f>
        <v>0</v>
      </c>
      <c r="K62" s="398"/>
      <c r="L62" s="399"/>
      <c r="M62" s="399"/>
      <c r="N62" s="399"/>
      <c r="O62" s="399"/>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row>
    <row r="63" spans="1:776" s="240" customFormat="1" ht="15" hidden="1" customHeight="1" x14ac:dyDescent="0.35">
      <c r="A63" s="566" t="str">
        <f>+'Formulario solicitud'!B23</f>
        <v>Tipo de discapacidad:</v>
      </c>
      <c r="B63" s="567"/>
      <c r="C63" s="610" t="str">
        <f>+'Formulario solicitud'!D23</f>
        <v>_____</v>
      </c>
      <c r="D63" s="611"/>
      <c r="E63" s="611"/>
      <c r="F63" s="611"/>
      <c r="G63" s="611"/>
      <c r="H63" s="611"/>
      <c r="I63" s="612"/>
      <c r="J63" s="239"/>
      <c r="K63" s="257"/>
      <c r="L63" s="258"/>
      <c r="M63" s="258"/>
      <c r="N63" s="258"/>
      <c r="O63" s="258"/>
    </row>
    <row r="64" spans="1:776" s="240" customFormat="1" ht="15" hidden="1" customHeight="1" x14ac:dyDescent="0.35">
      <c r="A64" s="566" t="s">
        <v>2134</v>
      </c>
      <c r="B64" s="567"/>
      <c r="C64" s="607" t="str">
        <f>+CONCATENATE('Formulario solicitud'!E25,"  -  ",'Formulario solicitud'!B28)</f>
        <v xml:space="preserve">___  -  </v>
      </c>
      <c r="D64" s="608"/>
      <c r="E64" s="608"/>
      <c r="F64" s="608"/>
      <c r="G64" s="608"/>
      <c r="H64" s="608"/>
      <c r="I64" s="609"/>
      <c r="J64" s="239"/>
      <c r="K64" s="257"/>
      <c r="L64" s="258"/>
      <c r="M64" s="258"/>
      <c r="N64" s="258"/>
      <c r="O64" s="258"/>
    </row>
    <row r="65" spans="1:776" ht="45.65" customHeight="1" thickBot="1" x14ac:dyDescent="0.35">
      <c r="A65" s="420" t="s">
        <v>2093</v>
      </c>
      <c r="B65" s="421"/>
      <c r="C65" s="421"/>
      <c r="D65" s="421"/>
      <c r="E65" s="421"/>
      <c r="F65" s="421"/>
      <c r="G65" s="156" t="s">
        <v>1805</v>
      </c>
      <c r="H65" s="422" t="str">
        <f>+IF(G65="_"," ",IF(G65=0,"No se han identificado correctamente los RRHH",IF(G65=3,"Se han detectado insuficientemente o sobrevalorado los RRHH",IF(G65=5,"Identifc. razonablemente los RRHH aunque podría haber mejoras(nº trabj o cualfc.)",IF(G65=6,"Identificados correctamente los RRHH (nº trabj y cualfc.) necesarios")))))</f>
        <v xml:space="preserve"> </v>
      </c>
      <c r="I65" s="423" t="b">
        <f>+IF(G65=1,"Mal",IF(G65=2,"regular",IF(G65=6,"Bien")))</f>
        <v>0</v>
      </c>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row>
    <row r="66" spans="1:776" s="240" customFormat="1" ht="39" hidden="1" customHeight="1" x14ac:dyDescent="0.35">
      <c r="A66" s="730" t="str">
        <f>+CONCATENATE(IF('Formulario solicitud'!E119&gt;0,(CONCATENATE("Trabajadores contratados actualmente: ",'Formulario solicitud'!E119,", de los cuales ",'Formulario solicitud'!E121," tienen discapacidad. ")),"No se ha contratado por el momento a ningún ttrabajador. "),IF('Formulario solicitud'!G136&gt;0,CONCATENATE("Se prevé contratar en los dos primeros años de actividad: ",'Formulario solicitud'!G136," trabajadores, de los cuales, se prevé que ",(COUNTIF('Formulario solicitud'!I142:I152,"Si"))," sean personas con discapacidad."),"No se prevé contratar a ningún trabajador."))</f>
        <v>No se ha contratado por el momento a ningún ttrabajador. No se prevé contratar a ningún trabajador.</v>
      </c>
      <c r="B66" s="731"/>
      <c r="C66" s="731"/>
      <c r="D66" s="731"/>
      <c r="E66" s="731"/>
      <c r="F66" s="731"/>
      <c r="G66" s="731"/>
      <c r="H66" s="731"/>
      <c r="I66" s="732"/>
      <c r="J66" s="239"/>
      <c r="K66" s="239"/>
      <c r="L66" s="239"/>
      <c r="M66" s="239"/>
      <c r="N66" s="239"/>
      <c r="O66" s="239"/>
    </row>
    <row r="67" spans="1:776" s="240" customFormat="1" ht="15" hidden="1" customHeight="1" x14ac:dyDescent="0.3">
      <c r="A67" s="277" t="s">
        <v>2049</v>
      </c>
      <c r="B67" s="278"/>
      <c r="C67" s="278"/>
      <c r="D67" s="278"/>
      <c r="E67" s="278"/>
      <c r="F67" s="278"/>
      <c r="G67" s="278"/>
      <c r="H67" s="279"/>
      <c r="I67" s="280"/>
      <c r="J67" s="239"/>
      <c r="K67" s="239"/>
      <c r="L67" s="239"/>
      <c r="M67" s="239"/>
      <c r="N67" s="239"/>
      <c r="O67" s="239"/>
    </row>
    <row r="68" spans="1:776" s="283" customFormat="1" ht="15" hidden="1" customHeight="1" x14ac:dyDescent="0.35">
      <c r="A68" s="733" t="s">
        <v>1787</v>
      </c>
      <c r="B68" s="734"/>
      <c r="C68" s="281" t="s">
        <v>1828</v>
      </c>
      <c r="D68" s="281" t="s">
        <v>1793</v>
      </c>
      <c r="E68" s="281" t="s">
        <v>2136</v>
      </c>
      <c r="F68" s="619" t="s">
        <v>1792</v>
      </c>
      <c r="G68" s="620"/>
      <c r="H68" s="620"/>
      <c r="I68" s="621"/>
      <c r="J68" s="282"/>
      <c r="K68" s="282"/>
      <c r="L68" s="282"/>
      <c r="M68" s="282"/>
      <c r="N68" s="282"/>
      <c r="O68" s="282"/>
    </row>
    <row r="69" spans="1:776" s="240" customFormat="1" ht="15" hidden="1" customHeight="1" x14ac:dyDescent="0.35">
      <c r="A69" s="556">
        <f>+'Formulario solicitud'!B124</f>
        <v>0</v>
      </c>
      <c r="B69" s="557"/>
      <c r="C69" s="284">
        <f>+'Formulario solicitud'!D124</f>
        <v>0</v>
      </c>
      <c r="D69" s="285" t="str">
        <f>+'Formulario solicitud'!E124</f>
        <v>__</v>
      </c>
      <c r="E69" s="286" t="str">
        <f>+'Formulario solicitud'!F124</f>
        <v>___</v>
      </c>
      <c r="F69" s="553">
        <f>+'Formulario solicitud'!G124</f>
        <v>0</v>
      </c>
      <c r="G69" s="554"/>
      <c r="H69" s="554"/>
      <c r="I69" s="555"/>
      <c r="J69" s="239"/>
      <c r="K69" s="239"/>
      <c r="L69" s="239"/>
      <c r="M69" s="239"/>
      <c r="N69" s="239"/>
      <c r="O69" s="239"/>
    </row>
    <row r="70" spans="1:776" s="240" customFormat="1" ht="15" hidden="1" customHeight="1" x14ac:dyDescent="0.35">
      <c r="A70" s="556">
        <f>+'Formulario solicitud'!B125</f>
        <v>0</v>
      </c>
      <c r="B70" s="557"/>
      <c r="C70" s="284">
        <f>+'Formulario solicitud'!D125</f>
        <v>0</v>
      </c>
      <c r="D70" s="285" t="str">
        <f>+'Formulario solicitud'!E125</f>
        <v>__</v>
      </c>
      <c r="E70" s="286" t="str">
        <f>+'Formulario solicitud'!F125</f>
        <v>___</v>
      </c>
      <c r="F70" s="553">
        <f>+'Formulario solicitud'!G125</f>
        <v>0</v>
      </c>
      <c r="G70" s="554"/>
      <c r="H70" s="554"/>
      <c r="I70" s="555"/>
      <c r="J70" s="239"/>
      <c r="K70" s="239"/>
      <c r="L70" s="239"/>
      <c r="M70" s="239"/>
      <c r="N70" s="239"/>
      <c r="O70" s="239"/>
    </row>
    <row r="71" spans="1:776" s="240" customFormat="1" ht="15" hidden="1" customHeight="1" x14ac:dyDescent="0.35">
      <c r="A71" s="556">
        <f>+'Formulario solicitud'!B126</f>
        <v>0</v>
      </c>
      <c r="B71" s="557"/>
      <c r="C71" s="284">
        <f>+'Formulario solicitud'!D126</f>
        <v>0</v>
      </c>
      <c r="D71" s="285" t="str">
        <f>+'Formulario solicitud'!E126</f>
        <v>__</v>
      </c>
      <c r="E71" s="286" t="str">
        <f>+'Formulario solicitud'!F126</f>
        <v>___</v>
      </c>
      <c r="F71" s="553">
        <f>+'Formulario solicitud'!G126</f>
        <v>0</v>
      </c>
      <c r="G71" s="554"/>
      <c r="H71" s="554"/>
      <c r="I71" s="555"/>
      <c r="J71" s="239"/>
      <c r="K71" s="239"/>
      <c r="L71" s="239"/>
      <c r="M71" s="239"/>
      <c r="N71" s="239"/>
      <c r="O71" s="239"/>
    </row>
    <row r="72" spans="1:776" s="240" customFormat="1" ht="15" hidden="1" customHeight="1" x14ac:dyDescent="0.35">
      <c r="A72" s="556">
        <f>+'Formulario solicitud'!B127</f>
        <v>0</v>
      </c>
      <c r="B72" s="557"/>
      <c r="C72" s="284">
        <f>+'Formulario solicitud'!D127</f>
        <v>0</v>
      </c>
      <c r="D72" s="285" t="str">
        <f>+'Formulario solicitud'!E127</f>
        <v>__</v>
      </c>
      <c r="E72" s="286" t="str">
        <f>+'Formulario solicitud'!F127</f>
        <v>___</v>
      </c>
      <c r="F72" s="553">
        <f>+'Formulario solicitud'!G127</f>
        <v>0</v>
      </c>
      <c r="G72" s="554"/>
      <c r="H72" s="554"/>
      <c r="I72" s="555"/>
      <c r="J72" s="239"/>
      <c r="K72" s="239"/>
      <c r="L72" s="239"/>
      <c r="M72" s="239"/>
      <c r="N72" s="239"/>
      <c r="O72" s="239"/>
    </row>
    <row r="73" spans="1:776" s="240" customFormat="1" ht="15" hidden="1" customHeight="1" x14ac:dyDescent="0.35">
      <c r="A73" s="556">
        <f>+'Formulario solicitud'!B128</f>
        <v>0</v>
      </c>
      <c r="B73" s="557"/>
      <c r="C73" s="284">
        <f>+'Formulario solicitud'!D128</f>
        <v>0</v>
      </c>
      <c r="D73" s="285" t="str">
        <f>+'Formulario solicitud'!E128</f>
        <v>__</v>
      </c>
      <c r="E73" s="286" t="str">
        <f>+'Formulario solicitud'!F128</f>
        <v>___</v>
      </c>
      <c r="F73" s="553">
        <f>+'Formulario solicitud'!G128</f>
        <v>0</v>
      </c>
      <c r="G73" s="554"/>
      <c r="H73" s="554"/>
      <c r="I73" s="555"/>
      <c r="J73" s="239"/>
      <c r="K73" s="239"/>
      <c r="L73" s="239"/>
      <c r="M73" s="239"/>
      <c r="N73" s="239"/>
      <c r="O73" s="239"/>
    </row>
    <row r="74" spans="1:776" s="240" customFormat="1" ht="15" hidden="1" customHeight="1" x14ac:dyDescent="0.35">
      <c r="A74" s="556">
        <f>+'Formulario solicitud'!B129</f>
        <v>0</v>
      </c>
      <c r="B74" s="557"/>
      <c r="C74" s="284">
        <f>+'Formulario solicitud'!D129</f>
        <v>0</v>
      </c>
      <c r="D74" s="285" t="str">
        <f>+'Formulario solicitud'!E129</f>
        <v>__</v>
      </c>
      <c r="E74" s="286" t="str">
        <f>+'Formulario solicitud'!F129</f>
        <v>___</v>
      </c>
      <c r="F74" s="553">
        <f>+'Formulario solicitud'!G129</f>
        <v>0</v>
      </c>
      <c r="G74" s="554"/>
      <c r="H74" s="554"/>
      <c r="I74" s="555"/>
      <c r="J74" s="239"/>
      <c r="K74" s="239"/>
      <c r="L74" s="239"/>
      <c r="M74" s="239"/>
      <c r="N74" s="239"/>
      <c r="O74" s="239"/>
    </row>
    <row r="75" spans="1:776" s="240" customFormat="1" ht="15" hidden="1" customHeight="1" x14ac:dyDescent="0.35">
      <c r="A75" s="556">
        <f>+'Formulario solicitud'!B130</f>
        <v>0</v>
      </c>
      <c r="B75" s="557"/>
      <c r="C75" s="284">
        <f>+'Formulario solicitud'!D130</f>
        <v>0</v>
      </c>
      <c r="D75" s="285" t="str">
        <f>+'Formulario solicitud'!E130</f>
        <v>__</v>
      </c>
      <c r="E75" s="286" t="str">
        <f>+'Formulario solicitud'!F130</f>
        <v>___</v>
      </c>
      <c r="F75" s="553">
        <f>+'Formulario solicitud'!G130</f>
        <v>0</v>
      </c>
      <c r="G75" s="554"/>
      <c r="H75" s="554"/>
      <c r="I75" s="555"/>
      <c r="J75" s="239"/>
      <c r="K75" s="239"/>
      <c r="L75" s="239"/>
      <c r="M75" s="239"/>
      <c r="N75" s="239"/>
      <c r="O75" s="239"/>
    </row>
    <row r="76" spans="1:776" s="240" customFormat="1" ht="15" hidden="1" customHeight="1" x14ac:dyDescent="0.35">
      <c r="A76" s="556">
        <f>+'Formulario solicitud'!B131</f>
        <v>0</v>
      </c>
      <c r="B76" s="557"/>
      <c r="C76" s="284">
        <f>+'Formulario solicitud'!D131</f>
        <v>0</v>
      </c>
      <c r="D76" s="285" t="str">
        <f>+'Formulario solicitud'!E131</f>
        <v>__</v>
      </c>
      <c r="E76" s="286" t="str">
        <f>+'Formulario solicitud'!F131</f>
        <v>___</v>
      </c>
      <c r="F76" s="553">
        <f>+'Formulario solicitud'!G131</f>
        <v>0</v>
      </c>
      <c r="G76" s="554"/>
      <c r="H76" s="554"/>
      <c r="I76" s="555"/>
      <c r="J76" s="239"/>
      <c r="K76" s="239"/>
      <c r="L76" s="239"/>
      <c r="M76" s="239"/>
      <c r="N76" s="239"/>
      <c r="O76" s="239"/>
    </row>
    <row r="77" spans="1:776" s="240" customFormat="1" ht="15" hidden="1" customHeight="1" x14ac:dyDescent="0.35">
      <c r="A77" s="556">
        <f>+'Formulario solicitud'!B132</f>
        <v>0</v>
      </c>
      <c r="B77" s="557"/>
      <c r="C77" s="284">
        <f>+'Formulario solicitud'!D132</f>
        <v>0</v>
      </c>
      <c r="D77" s="285" t="str">
        <f>+'Formulario solicitud'!E132</f>
        <v>__</v>
      </c>
      <c r="E77" s="286" t="str">
        <f>+'Formulario solicitud'!F132</f>
        <v>___</v>
      </c>
      <c r="F77" s="553">
        <f>+'Formulario solicitud'!G132</f>
        <v>0</v>
      </c>
      <c r="G77" s="554"/>
      <c r="H77" s="554"/>
      <c r="I77" s="555"/>
      <c r="J77" s="239"/>
      <c r="K77" s="239"/>
      <c r="L77" s="239"/>
      <c r="M77" s="239"/>
      <c r="N77" s="239"/>
      <c r="O77" s="239"/>
    </row>
    <row r="78" spans="1:776" s="240" customFormat="1" ht="15" hidden="1" customHeight="1" x14ac:dyDescent="0.35">
      <c r="A78" s="556">
        <f>+'Formulario solicitud'!B133</f>
        <v>0</v>
      </c>
      <c r="B78" s="557"/>
      <c r="C78" s="284">
        <f>+'Formulario solicitud'!D133</f>
        <v>0</v>
      </c>
      <c r="D78" s="285" t="str">
        <f>+'Formulario solicitud'!E133</f>
        <v>__</v>
      </c>
      <c r="E78" s="286" t="str">
        <f>+'Formulario solicitud'!F133</f>
        <v>___</v>
      </c>
      <c r="F78" s="553">
        <f>+'Formulario solicitud'!G133</f>
        <v>0</v>
      </c>
      <c r="G78" s="554"/>
      <c r="H78" s="554"/>
      <c r="I78" s="555"/>
      <c r="J78" s="239"/>
      <c r="K78" s="239"/>
      <c r="L78" s="239"/>
      <c r="M78" s="239"/>
      <c r="N78" s="239"/>
      <c r="O78" s="239"/>
    </row>
    <row r="79" spans="1:776" s="240" customFormat="1" ht="15" hidden="1" customHeight="1" x14ac:dyDescent="0.35">
      <c r="A79" s="556">
        <f>+'Formulario solicitud'!B134</f>
        <v>0</v>
      </c>
      <c r="B79" s="557"/>
      <c r="C79" s="284">
        <f>+'Formulario solicitud'!D134</f>
        <v>0</v>
      </c>
      <c r="D79" s="285" t="str">
        <f>+'Formulario solicitud'!E134</f>
        <v>__</v>
      </c>
      <c r="E79" s="286" t="str">
        <f>+'Formulario solicitud'!F134</f>
        <v>___</v>
      </c>
      <c r="F79" s="553">
        <f>+'Formulario solicitud'!G134</f>
        <v>0</v>
      </c>
      <c r="G79" s="554"/>
      <c r="H79" s="554"/>
      <c r="I79" s="555"/>
      <c r="J79" s="239"/>
      <c r="K79" s="239"/>
      <c r="L79" s="239"/>
      <c r="M79" s="239"/>
      <c r="N79" s="239"/>
      <c r="O79" s="239"/>
    </row>
    <row r="80" spans="1:776" s="240" customFormat="1" ht="15" hidden="1" customHeight="1" x14ac:dyDescent="0.35">
      <c r="A80" s="287" t="s">
        <v>2138</v>
      </c>
      <c r="B80" s="288"/>
      <c r="C80" s="289"/>
      <c r="D80" s="290"/>
      <c r="E80" s="291"/>
      <c r="F80" s="292"/>
      <c r="G80" s="292"/>
      <c r="H80" s="292"/>
      <c r="I80" s="293"/>
      <c r="J80" s="239"/>
      <c r="K80" s="239"/>
      <c r="L80" s="239"/>
      <c r="M80" s="239"/>
      <c r="N80" s="239"/>
      <c r="O80" s="239"/>
    </row>
    <row r="81" spans="1:776" s="240" customFormat="1" ht="15" hidden="1" customHeight="1" x14ac:dyDescent="0.35">
      <c r="A81" s="735" t="s">
        <v>2047</v>
      </c>
      <c r="B81" s="736"/>
      <c r="C81" s="736"/>
      <c r="D81" s="737"/>
      <c r="E81" s="735" t="s">
        <v>1948</v>
      </c>
      <c r="F81" s="736"/>
      <c r="G81" s="294" t="s">
        <v>2135</v>
      </c>
      <c r="H81" s="295" t="s">
        <v>2139</v>
      </c>
      <c r="I81" s="281" t="s">
        <v>2140</v>
      </c>
      <c r="J81" s="239"/>
      <c r="K81" s="239"/>
      <c r="L81" s="239"/>
      <c r="M81" s="239"/>
      <c r="N81" s="239"/>
      <c r="O81" s="239"/>
    </row>
    <row r="82" spans="1:776" s="240" customFormat="1" ht="15" hidden="1" customHeight="1" x14ac:dyDescent="0.35">
      <c r="A82" s="558">
        <f>+'Formulario solicitud'!B142</f>
        <v>0</v>
      </c>
      <c r="B82" s="559"/>
      <c r="C82" s="559"/>
      <c r="D82" s="560"/>
      <c r="E82" s="561" t="str">
        <f>+'Formulario solicitud'!F142</f>
        <v>__</v>
      </c>
      <c r="F82" s="562"/>
      <c r="G82" s="214" t="str">
        <f>+'Formulario solicitud'!G142</f>
        <v>___</v>
      </c>
      <c r="H82" s="215">
        <f>+'Formulario solicitud'!H142</f>
        <v>0</v>
      </c>
      <c r="I82" s="296" t="str">
        <f>+'Formulario solicitud'!I142</f>
        <v>___</v>
      </c>
      <c r="J82" s="239"/>
      <c r="K82" s="239"/>
      <c r="L82" s="239"/>
      <c r="M82" s="239"/>
      <c r="N82" s="239"/>
      <c r="O82" s="239"/>
    </row>
    <row r="83" spans="1:776" s="240" customFormat="1" ht="15" hidden="1" customHeight="1" x14ac:dyDescent="0.35">
      <c r="A83" s="558">
        <f>+'Formulario solicitud'!B143</f>
        <v>0</v>
      </c>
      <c r="B83" s="559"/>
      <c r="C83" s="559"/>
      <c r="D83" s="560"/>
      <c r="E83" s="561" t="str">
        <f>+'Formulario solicitud'!F143</f>
        <v>__</v>
      </c>
      <c r="F83" s="562"/>
      <c r="G83" s="214" t="str">
        <f>+'Formulario solicitud'!G143</f>
        <v>___</v>
      </c>
      <c r="H83" s="215">
        <f>+'Formulario solicitud'!H143</f>
        <v>0</v>
      </c>
      <c r="I83" s="296" t="str">
        <f>+'Formulario solicitud'!I143</f>
        <v>___</v>
      </c>
      <c r="J83" s="239"/>
      <c r="K83" s="239"/>
      <c r="L83" s="239"/>
      <c r="M83" s="239"/>
      <c r="N83" s="239"/>
      <c r="O83" s="239"/>
    </row>
    <row r="84" spans="1:776" s="240" customFormat="1" ht="15" hidden="1" customHeight="1" x14ac:dyDescent="0.35">
      <c r="A84" s="558">
        <f>+'Formulario solicitud'!B144</f>
        <v>0</v>
      </c>
      <c r="B84" s="559"/>
      <c r="C84" s="559"/>
      <c r="D84" s="560"/>
      <c r="E84" s="561" t="str">
        <f>+'Formulario solicitud'!F144</f>
        <v>__</v>
      </c>
      <c r="F84" s="562"/>
      <c r="G84" s="214" t="str">
        <f>+'Formulario solicitud'!G144</f>
        <v>___</v>
      </c>
      <c r="H84" s="215">
        <f>+'Formulario solicitud'!H144</f>
        <v>0</v>
      </c>
      <c r="I84" s="296" t="str">
        <f>+'Formulario solicitud'!I144</f>
        <v>___</v>
      </c>
      <c r="J84" s="239"/>
      <c r="K84" s="239"/>
      <c r="L84" s="239"/>
      <c r="M84" s="239"/>
      <c r="N84" s="239"/>
      <c r="O84" s="239"/>
    </row>
    <row r="85" spans="1:776" s="240" customFormat="1" ht="15" hidden="1" customHeight="1" x14ac:dyDescent="0.35">
      <c r="A85" s="558">
        <f>+'Formulario solicitud'!B145</f>
        <v>0</v>
      </c>
      <c r="B85" s="559"/>
      <c r="C85" s="559"/>
      <c r="D85" s="560"/>
      <c r="E85" s="561" t="str">
        <f>+'Formulario solicitud'!F145</f>
        <v>__</v>
      </c>
      <c r="F85" s="562"/>
      <c r="G85" s="214" t="str">
        <f>+'Formulario solicitud'!G145</f>
        <v>___</v>
      </c>
      <c r="H85" s="215">
        <f>+'Formulario solicitud'!H145</f>
        <v>0</v>
      </c>
      <c r="I85" s="296" t="str">
        <f>+'Formulario solicitud'!I145</f>
        <v>___</v>
      </c>
      <c r="J85" s="239"/>
      <c r="K85" s="239"/>
      <c r="L85" s="239"/>
      <c r="M85" s="239"/>
      <c r="N85" s="239"/>
      <c r="O85" s="239"/>
    </row>
    <row r="86" spans="1:776" s="240" customFormat="1" ht="15" hidden="1" customHeight="1" x14ac:dyDescent="0.35">
      <c r="A86" s="558">
        <f>+'Formulario solicitud'!B146</f>
        <v>0</v>
      </c>
      <c r="B86" s="559"/>
      <c r="C86" s="559"/>
      <c r="D86" s="560"/>
      <c r="E86" s="561" t="str">
        <f>+'Formulario solicitud'!F146</f>
        <v>__</v>
      </c>
      <c r="F86" s="562"/>
      <c r="G86" s="214" t="str">
        <f>+'Formulario solicitud'!G146</f>
        <v>___</v>
      </c>
      <c r="H86" s="215">
        <f>+'Formulario solicitud'!H146</f>
        <v>0</v>
      </c>
      <c r="I86" s="296" t="str">
        <f>+'Formulario solicitud'!I146</f>
        <v>___</v>
      </c>
      <c r="J86" s="239"/>
      <c r="K86" s="239"/>
      <c r="L86" s="239"/>
      <c r="M86" s="239"/>
      <c r="N86" s="239"/>
      <c r="O86" s="239"/>
    </row>
    <row r="87" spans="1:776" s="240" customFormat="1" ht="15" hidden="1" customHeight="1" x14ac:dyDescent="0.35">
      <c r="A87" s="558">
        <f>+'Formulario solicitud'!B147</f>
        <v>0</v>
      </c>
      <c r="B87" s="559"/>
      <c r="C87" s="559"/>
      <c r="D87" s="560"/>
      <c r="E87" s="561" t="str">
        <f>+'Formulario solicitud'!F147</f>
        <v>__</v>
      </c>
      <c r="F87" s="562"/>
      <c r="G87" s="214" t="str">
        <f>+'Formulario solicitud'!G147</f>
        <v>___</v>
      </c>
      <c r="H87" s="215">
        <f>+'Formulario solicitud'!H147</f>
        <v>0</v>
      </c>
      <c r="I87" s="296" t="str">
        <f>+'Formulario solicitud'!I147</f>
        <v>___</v>
      </c>
      <c r="J87" s="239"/>
      <c r="K87" s="239"/>
      <c r="L87" s="239"/>
      <c r="M87" s="239"/>
      <c r="N87" s="239"/>
      <c r="O87" s="239"/>
    </row>
    <row r="88" spans="1:776" s="240" customFormat="1" ht="15" hidden="1" customHeight="1" x14ac:dyDescent="0.35">
      <c r="A88" s="558">
        <f>+'Formulario solicitud'!B148</f>
        <v>0</v>
      </c>
      <c r="B88" s="559"/>
      <c r="C88" s="559"/>
      <c r="D88" s="560"/>
      <c r="E88" s="561" t="str">
        <f>+'Formulario solicitud'!F148</f>
        <v>__</v>
      </c>
      <c r="F88" s="562"/>
      <c r="G88" s="214" t="str">
        <f>+'Formulario solicitud'!G148</f>
        <v>___</v>
      </c>
      <c r="H88" s="215">
        <f>+'Formulario solicitud'!H148</f>
        <v>0</v>
      </c>
      <c r="I88" s="296" t="str">
        <f>+'Formulario solicitud'!I148</f>
        <v>___</v>
      </c>
      <c r="J88" s="239"/>
      <c r="K88" s="239"/>
      <c r="L88" s="239"/>
      <c r="M88" s="239"/>
      <c r="N88" s="239"/>
      <c r="O88" s="239"/>
    </row>
    <row r="89" spans="1:776" s="240" customFormat="1" ht="15" hidden="1" customHeight="1" x14ac:dyDescent="0.35">
      <c r="A89" s="558">
        <f>+'Formulario solicitud'!B149</f>
        <v>0</v>
      </c>
      <c r="B89" s="559"/>
      <c r="C89" s="559"/>
      <c r="D89" s="560"/>
      <c r="E89" s="561" t="str">
        <f>+'Formulario solicitud'!F149</f>
        <v>__</v>
      </c>
      <c r="F89" s="562"/>
      <c r="G89" s="214" t="str">
        <f>+'Formulario solicitud'!G149</f>
        <v>___</v>
      </c>
      <c r="H89" s="215">
        <f>+'Formulario solicitud'!H149</f>
        <v>0</v>
      </c>
      <c r="I89" s="296" t="str">
        <f>+'Formulario solicitud'!I149</f>
        <v>___</v>
      </c>
      <c r="J89" s="239"/>
      <c r="K89" s="239"/>
      <c r="L89" s="239"/>
      <c r="M89" s="239"/>
      <c r="N89" s="239"/>
      <c r="O89" s="239"/>
    </row>
    <row r="90" spans="1:776" s="240" customFormat="1" ht="15" hidden="1" customHeight="1" x14ac:dyDescent="0.35">
      <c r="A90" s="558">
        <f>+'Formulario solicitud'!B150</f>
        <v>0</v>
      </c>
      <c r="B90" s="559"/>
      <c r="C90" s="559"/>
      <c r="D90" s="560"/>
      <c r="E90" s="561" t="str">
        <f>+'Formulario solicitud'!F150</f>
        <v>__</v>
      </c>
      <c r="F90" s="562"/>
      <c r="G90" s="214" t="str">
        <f>+'Formulario solicitud'!G150</f>
        <v>___</v>
      </c>
      <c r="H90" s="215">
        <f>+'Formulario solicitud'!H150</f>
        <v>0</v>
      </c>
      <c r="I90" s="296" t="str">
        <f>+'Formulario solicitud'!I150</f>
        <v>___</v>
      </c>
      <c r="J90" s="239"/>
      <c r="K90" s="239"/>
      <c r="L90" s="239"/>
      <c r="M90" s="239"/>
      <c r="N90" s="239"/>
      <c r="O90" s="239"/>
    </row>
    <row r="91" spans="1:776" s="240" customFormat="1" ht="15" hidden="1" customHeight="1" x14ac:dyDescent="0.35">
      <c r="A91" s="558">
        <f>+'Formulario solicitud'!B151</f>
        <v>0</v>
      </c>
      <c r="B91" s="559"/>
      <c r="C91" s="559"/>
      <c r="D91" s="560"/>
      <c r="E91" s="561" t="str">
        <f>+'Formulario solicitud'!F151</f>
        <v>__</v>
      </c>
      <c r="F91" s="562"/>
      <c r="G91" s="214" t="str">
        <f>+'Formulario solicitud'!G151</f>
        <v>___</v>
      </c>
      <c r="H91" s="215">
        <f>+'Formulario solicitud'!H151</f>
        <v>0</v>
      </c>
      <c r="I91" s="296" t="str">
        <f>+'Formulario solicitud'!I151</f>
        <v>___</v>
      </c>
      <c r="J91" s="239"/>
      <c r="K91" s="239"/>
      <c r="L91" s="239"/>
      <c r="M91" s="239"/>
      <c r="N91" s="239"/>
      <c r="O91" s="239"/>
    </row>
    <row r="92" spans="1:776" s="240" customFormat="1" ht="15" hidden="1" customHeight="1" thickBot="1" x14ac:dyDescent="0.4">
      <c r="A92" s="558">
        <f>+'Formulario solicitud'!B152</f>
        <v>0</v>
      </c>
      <c r="B92" s="559"/>
      <c r="C92" s="559"/>
      <c r="D92" s="560"/>
      <c r="E92" s="561" t="str">
        <f>+'Formulario solicitud'!F152</f>
        <v>__</v>
      </c>
      <c r="F92" s="562"/>
      <c r="G92" s="214" t="str">
        <f>+'Formulario solicitud'!G152</f>
        <v>___</v>
      </c>
      <c r="H92" s="215">
        <f>+'Formulario solicitud'!H152</f>
        <v>0</v>
      </c>
      <c r="I92" s="296" t="str">
        <f>+'Formulario solicitud'!I152</f>
        <v>___</v>
      </c>
      <c r="J92" s="239"/>
      <c r="K92" s="239"/>
      <c r="L92" s="239"/>
      <c r="M92" s="239"/>
      <c r="N92" s="239"/>
      <c r="O92" s="239"/>
    </row>
    <row r="93" spans="1:776" ht="33.75" customHeight="1" thickBot="1" x14ac:dyDescent="0.35">
      <c r="A93" s="605" t="s">
        <v>2171</v>
      </c>
      <c r="B93" s="606"/>
      <c r="C93" s="606"/>
      <c r="D93" s="606"/>
      <c r="E93" s="606"/>
      <c r="F93" s="606"/>
      <c r="G93" s="161" t="e">
        <f>+G94+G95+G96+G115</f>
        <v>#VALUE!</v>
      </c>
      <c r="H93" s="416" t="s">
        <v>2089</v>
      </c>
      <c r="I93" s="417"/>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row>
    <row r="94" spans="1:776" ht="35.5" customHeight="1" x14ac:dyDescent="0.3">
      <c r="A94" s="424" t="s">
        <v>2094</v>
      </c>
      <c r="B94" s="425"/>
      <c r="C94" s="425"/>
      <c r="D94" s="425"/>
      <c r="E94" s="425"/>
      <c r="F94" s="425"/>
      <c r="G94" s="154" t="s">
        <v>1805</v>
      </c>
      <c r="H94" s="418" t="str">
        <f>+IF(G94="_"," ",IF(G94=0,"Deficiencias muy importantes",IF(G94=2,"Aceptable aunque falta información relevante",IF(G94=3,"PE claro aunque mejorable en aspectos no significativos",IF(G94=4,"Idéa clara y PE completo. Demuestra conocimiento de sector")))))</f>
        <v xml:space="preserve"> </v>
      </c>
      <c r="I94" s="419" t="b">
        <f>+IF(G94=1,"Mal",IF(G94=2,"regular",IF(G94=6,"Bien")))</f>
        <v>0</v>
      </c>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row>
    <row r="95" spans="1:776" ht="42.75" customHeight="1" thickBot="1" x14ac:dyDescent="0.35">
      <c r="A95" s="420" t="s">
        <v>2215</v>
      </c>
      <c r="B95" s="421"/>
      <c r="C95" s="421"/>
      <c r="D95" s="421"/>
      <c r="E95" s="421"/>
      <c r="F95" s="421"/>
      <c r="G95" s="156" t="s">
        <v>1805</v>
      </c>
      <c r="H95" s="422" t="str">
        <f>+IF(G95="_"," ",IF(G95=0,"No cumple estos factores",IF(G95=1," Idea con algun matiz innovador, impacto,..",IF(G95=2,"Idea innovadora, especial potencial, impacto,..."))))</f>
        <v xml:space="preserve"> </v>
      </c>
      <c r="I95" s="423" t="e">
        <f>+IF(#REF!=1,"Mal",IF(#REF!=2,"regular",IF(#REF!=6,"Bien")))</f>
        <v>#REF!</v>
      </c>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row>
    <row r="96" spans="1:776" ht="21.75" customHeight="1" x14ac:dyDescent="0.3">
      <c r="A96" s="502" t="s">
        <v>2053</v>
      </c>
      <c r="B96" s="503"/>
      <c r="C96" s="503"/>
      <c r="D96" s="503"/>
      <c r="E96" s="503"/>
      <c r="F96" s="503"/>
      <c r="G96" s="160" t="e">
        <f>+G97+G100+G110</f>
        <v>#VALUE!</v>
      </c>
      <c r="H96" s="504"/>
      <c r="I96" s="505"/>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row>
    <row r="97" spans="1:776" ht="33.65" customHeight="1" x14ac:dyDescent="0.3">
      <c r="A97" s="432" t="s">
        <v>2095</v>
      </c>
      <c r="B97" s="433"/>
      <c r="C97" s="433"/>
      <c r="D97" s="433"/>
      <c r="E97" s="433"/>
      <c r="F97" s="433"/>
      <c r="G97" s="155" t="s">
        <v>1805</v>
      </c>
      <c r="H97" s="439" t="str">
        <f>+IF(G97="_"," ",IF(G97=0,"No ha realizado ningún tipo de estudio de mercado",IF(G97=3,"Se ha informado algo",IF(G97=4,"Ha realizado un estudio de mercado propio"))))</f>
        <v xml:space="preserve"> </v>
      </c>
      <c r="I97" s="440" t="b">
        <f>+IF(G97=1,"Mal",IF(G97=2,"regular",IF(G97=6,"Bien")))</f>
        <v>0</v>
      </c>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row>
    <row r="98" spans="1:776" s="240" customFormat="1" ht="29.15" hidden="1" customHeight="1" x14ac:dyDescent="0.3">
      <c r="A98" s="474" t="s">
        <v>2071</v>
      </c>
      <c r="B98" s="474"/>
      <c r="C98" s="475"/>
      <c r="D98" s="479" t="str">
        <f>+'Formulario solicitud'!E193</f>
        <v>___</v>
      </c>
      <c r="E98" s="480"/>
      <c r="F98" s="480"/>
      <c r="G98" s="480"/>
      <c r="H98" s="480"/>
      <c r="I98" s="481"/>
    </row>
    <row r="99" spans="1:776" s="240" customFormat="1" ht="45.65" hidden="1" customHeight="1" x14ac:dyDescent="0.3">
      <c r="A99" s="482">
        <f>+'Formulario solicitud'!B195</f>
        <v>0</v>
      </c>
      <c r="B99" s="483"/>
      <c r="C99" s="483"/>
      <c r="D99" s="483"/>
      <c r="E99" s="483"/>
      <c r="F99" s="483"/>
      <c r="G99" s="483"/>
      <c r="H99" s="483"/>
      <c r="I99" s="484"/>
    </row>
    <row r="100" spans="1:776" ht="44.25" customHeight="1" thickBot="1" x14ac:dyDescent="0.35">
      <c r="A100" s="432" t="s">
        <v>2216</v>
      </c>
      <c r="B100" s="433"/>
      <c r="C100" s="433"/>
      <c r="D100" s="433"/>
      <c r="E100" s="433"/>
      <c r="F100" s="433"/>
      <c r="G100" s="156" t="s">
        <v>1805</v>
      </c>
      <c r="H100" s="422" t="str">
        <f>+IF(G100="_"," ",IF(G100=0,"Muy deficiente, sin ningún tipo de análisis",IF(G100=3,"Deficiencias importantes y/o falta información relevante",IF(G100=5,"Aceptable pero con mejoras no significativas",IF(G100=6,"Tiene clara su estrategia. Análisis detallado")))))</f>
        <v xml:space="preserve"> </v>
      </c>
      <c r="I100" s="423" t="b">
        <f>+IF(G100=1,"Mal",IF(G100=2,"regular",IF(G100=6,"Bien")))</f>
        <v>0</v>
      </c>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row>
    <row r="101" spans="1:776" s="240" customFormat="1" ht="14.15" hidden="1" customHeight="1" x14ac:dyDescent="0.35">
      <c r="A101" s="467" t="s">
        <v>2072</v>
      </c>
      <c r="B101" s="468"/>
      <c r="C101" s="468"/>
      <c r="D101" s="664" t="str">
        <f>+'Formulario solicitud'!E179</f>
        <v>___</v>
      </c>
      <c r="E101" s="665"/>
      <c r="F101" s="665"/>
      <c r="G101" s="665"/>
      <c r="H101" s="579"/>
      <c r="I101" s="580"/>
    </row>
    <row r="102" spans="1:776" s="240" customFormat="1" ht="14.15" hidden="1" customHeight="1" x14ac:dyDescent="0.35">
      <c r="A102" s="467" t="s">
        <v>2073</v>
      </c>
      <c r="B102" s="576"/>
      <c r="C102" s="577"/>
      <c r="D102" s="666">
        <f>+'Formulario solicitud'!B181</f>
        <v>0</v>
      </c>
      <c r="E102" s="667"/>
      <c r="F102" s="667"/>
      <c r="G102" s="667"/>
      <c r="H102" s="668"/>
      <c r="I102" s="669"/>
    </row>
    <row r="103" spans="1:776" s="240" customFormat="1" ht="14.15" hidden="1" customHeight="1" x14ac:dyDescent="0.35">
      <c r="A103" s="670" t="s">
        <v>2202</v>
      </c>
      <c r="B103" s="671"/>
      <c r="C103" s="671"/>
      <c r="D103" s="671"/>
      <c r="E103" s="671"/>
      <c r="F103" s="671"/>
      <c r="G103" s="671"/>
      <c r="H103" s="671"/>
      <c r="I103" s="672"/>
    </row>
    <row r="104" spans="1:776" s="240" customFormat="1" ht="28.5" hidden="1" customHeight="1" x14ac:dyDescent="0.35">
      <c r="A104" s="537">
        <f>+'Formulario solicitud'!B183</f>
        <v>0</v>
      </c>
      <c r="B104" s="538"/>
      <c r="C104" s="538"/>
      <c r="D104" s="538"/>
      <c r="E104" s="538"/>
      <c r="F104" s="538"/>
      <c r="G104" s="538"/>
      <c r="H104" s="539"/>
      <c r="I104" s="540"/>
    </row>
    <row r="105" spans="1:776" s="240" customFormat="1" ht="7.5" hidden="1" customHeight="1" x14ac:dyDescent="0.35">
      <c r="A105" s="578"/>
      <c r="B105" s="579"/>
      <c r="C105" s="579"/>
      <c r="D105" s="579"/>
      <c r="E105" s="579"/>
      <c r="F105" s="579"/>
      <c r="G105" s="579"/>
      <c r="H105" s="579"/>
      <c r="I105" s="580"/>
    </row>
    <row r="106" spans="1:776" s="240" customFormat="1" ht="40.5" hidden="1" customHeight="1" x14ac:dyDescent="0.35">
      <c r="A106" s="537" t="str">
        <f>+CONCATENATE("PRODUCTOS/SERVICIOS: ",'Formulario solicitud'!B187,"    -      Elementos diferenciadores: ",'Formulario solicitud'!B189)</f>
        <v xml:space="preserve">PRODUCTOS/SERVICIOS:     -      Elementos diferenciadores: </v>
      </c>
      <c r="B106" s="538"/>
      <c r="C106" s="538"/>
      <c r="D106" s="538"/>
      <c r="E106" s="538"/>
      <c r="F106" s="538"/>
      <c r="G106" s="538"/>
      <c r="H106" s="539"/>
      <c r="I106" s="540"/>
    </row>
    <row r="107" spans="1:776" s="240" customFormat="1" ht="35.15" hidden="1" customHeight="1" x14ac:dyDescent="0.35">
      <c r="A107" s="537" t="str">
        <f>+CONCATENATE("CLIENTES: ",'Formulario solicitud'!B207)</f>
        <v xml:space="preserve">CLIENTES: </v>
      </c>
      <c r="B107" s="538"/>
      <c r="C107" s="538"/>
      <c r="D107" s="538"/>
      <c r="E107" s="538"/>
      <c r="F107" s="538"/>
      <c r="G107" s="538"/>
      <c r="H107" s="539"/>
      <c r="I107" s="540"/>
    </row>
    <row r="108" spans="1:776" s="240" customFormat="1" ht="35.15" hidden="1" customHeight="1" x14ac:dyDescent="0.35">
      <c r="A108" s="537" t="str">
        <f>+CONCATENATE("ESTRATÉGIA DE PRECIOS: ",'Formulario solicitud'!B209)</f>
        <v xml:space="preserve">ESTRATÉGIA DE PRECIOS: </v>
      </c>
      <c r="B108" s="538"/>
      <c r="C108" s="538"/>
      <c r="D108" s="538"/>
      <c r="E108" s="538"/>
      <c r="F108" s="538"/>
      <c r="G108" s="538"/>
      <c r="H108" s="539"/>
      <c r="I108" s="540"/>
    </row>
    <row r="109" spans="1:776" s="240" customFormat="1" ht="35.15" hidden="1" customHeight="1" x14ac:dyDescent="0.35">
      <c r="A109" s="533" t="str">
        <f>+CONCATENATE("COMPETENCIA: ",'Formulario solicitud'!B211)</f>
        <v xml:space="preserve">COMPETENCIA: </v>
      </c>
      <c r="B109" s="534"/>
      <c r="C109" s="534"/>
      <c r="D109" s="534"/>
      <c r="E109" s="534"/>
      <c r="F109" s="534"/>
      <c r="G109" s="534"/>
      <c r="H109" s="535"/>
      <c r="I109" s="536"/>
    </row>
    <row r="110" spans="1:776" ht="40.5" customHeight="1" thickBot="1" x14ac:dyDescent="0.35">
      <c r="A110" s="432" t="s">
        <v>2096</v>
      </c>
      <c r="B110" s="673"/>
      <c r="C110" s="673"/>
      <c r="D110" s="673"/>
      <c r="E110" s="673"/>
      <c r="F110" s="673"/>
      <c r="G110" s="155" t="s">
        <v>1805</v>
      </c>
      <c r="H110" s="422" t="str">
        <f>+IF(G110="_"," ",IF(G110=0,"No se identifican",IF(G110=3,"Deficiencias importantes y/o falta información relevante",IF(G110=4,"Aceptable pero con mejoras no significativas",IF(G110=5,"Identifica los  factores principales y más relevantes")))))</f>
        <v xml:space="preserve"> </v>
      </c>
      <c r="I110" s="423" t="b">
        <f>+IF(G100=1,"Mal",IF(G100=2,"regular",IF(G100=6,"Bien")))</f>
        <v>0</v>
      </c>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row>
    <row r="111" spans="1:776" s="240" customFormat="1" ht="31.75" hidden="1" customHeight="1" x14ac:dyDescent="0.35">
      <c r="A111" s="520" t="str">
        <f>+CONCATENATE("FORTALEZAS:  ",'Formulario solicitud'!C200)</f>
        <v xml:space="preserve">FORTALEZAS:  </v>
      </c>
      <c r="B111" s="521"/>
      <c r="C111" s="521"/>
      <c r="D111" s="521"/>
      <c r="E111" s="521"/>
      <c r="F111" s="521"/>
      <c r="G111" s="521"/>
      <c r="H111" s="521"/>
      <c r="I111" s="521"/>
    </row>
    <row r="112" spans="1:776" s="240" customFormat="1" ht="28" hidden="1" customHeight="1" x14ac:dyDescent="0.35">
      <c r="A112" s="520" t="str">
        <f>+CONCATENATE("DEBILIDADES:  ",'Formulario solicitud'!F200)</f>
        <v xml:space="preserve">DEBILIDADES:  </v>
      </c>
      <c r="B112" s="521"/>
      <c r="C112" s="521"/>
      <c r="D112" s="521"/>
      <c r="E112" s="521"/>
      <c r="F112" s="521"/>
      <c r="G112" s="521"/>
      <c r="H112" s="521"/>
      <c r="I112" s="521"/>
    </row>
    <row r="113" spans="1:776" s="240" customFormat="1" ht="28" hidden="1" customHeight="1" x14ac:dyDescent="0.35">
      <c r="A113" s="520" t="str">
        <f>+CONCATENATE("OPORTUNIDADES:  ",'Formulario solicitud'!C202)</f>
        <v xml:space="preserve">OPORTUNIDADES:  </v>
      </c>
      <c r="B113" s="521"/>
      <c r="C113" s="521"/>
      <c r="D113" s="521"/>
      <c r="E113" s="521"/>
      <c r="F113" s="521"/>
      <c r="G113" s="521"/>
      <c r="H113" s="521"/>
      <c r="I113" s="521"/>
    </row>
    <row r="114" spans="1:776" s="240" customFormat="1" ht="28" hidden="1" customHeight="1" x14ac:dyDescent="0.35">
      <c r="A114" s="520" t="str">
        <f>+CONCATENATE("AMENAZAS:  ",'Formulario solicitud'!F202)</f>
        <v xml:space="preserve">AMENAZAS:  </v>
      </c>
      <c r="B114" s="521"/>
      <c r="C114" s="521"/>
      <c r="D114" s="521"/>
      <c r="E114" s="521"/>
      <c r="F114" s="521"/>
      <c r="G114" s="521"/>
      <c r="H114" s="521"/>
      <c r="I114" s="521"/>
    </row>
    <row r="115" spans="1:776" ht="24" customHeight="1" x14ac:dyDescent="0.35">
      <c r="A115" s="476" t="s">
        <v>2074</v>
      </c>
      <c r="B115" s="477"/>
      <c r="C115" s="477"/>
      <c r="D115" s="477"/>
      <c r="E115" s="477"/>
      <c r="F115" s="478"/>
      <c r="G115" s="160" t="e">
        <f>+G116+G135+G140+G150+G158</f>
        <v>#VALUE!</v>
      </c>
      <c r="H115" s="157"/>
      <c r="I115" s="158"/>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row>
    <row r="116" spans="1:776" ht="63" customHeight="1" x14ac:dyDescent="0.3">
      <c r="A116" s="432" t="s">
        <v>2217</v>
      </c>
      <c r="B116" s="434"/>
      <c r="C116" s="434"/>
      <c r="D116" s="434"/>
      <c r="E116" s="434"/>
      <c r="F116" s="434"/>
      <c r="G116" s="155" t="s">
        <v>1805</v>
      </c>
      <c r="H116" s="439" t="str">
        <f>+IF(G116="_"," ",IF(G116=0,"Sobrevaloración, recursos insuficientes....",IF(G116=1,"Deficiencias que afectan a viabilidad ",IF(G116=3,"Identificación coherente de recursos aunque mejorable",IF(G116=4,"Optimización / eficiencia en recursos y financiación.")))))</f>
        <v xml:space="preserve"> </v>
      </c>
      <c r="I116" s="440" t="b">
        <f>+IF(G116=1,"Mal",IF(G116=2,"regular",IF(G116=6,"Bien")))</f>
        <v>0</v>
      </c>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row>
    <row r="117" spans="1:776" s="240" customFormat="1" ht="15.65" hidden="1" customHeight="1" x14ac:dyDescent="0.3">
      <c r="A117" s="678" t="s">
        <v>2054</v>
      </c>
      <c r="B117" s="679"/>
      <c r="C117" s="679"/>
      <c r="D117" s="679"/>
      <c r="E117" s="679"/>
      <c r="F117" s="679"/>
      <c r="G117" s="297"/>
      <c r="H117" s="298"/>
      <c r="I117" s="299"/>
    </row>
    <row r="118" spans="1:776" s="240" customFormat="1" ht="14.15" hidden="1" customHeight="1" x14ac:dyDescent="0.3">
      <c r="A118" s="300" t="s">
        <v>2055</v>
      </c>
      <c r="B118" s="220">
        <f>+'Formulario solicitud'!C220</f>
        <v>0</v>
      </c>
      <c r="C118" s="301" t="s">
        <v>2056</v>
      </c>
      <c r="D118" s="220">
        <f>+'Formulario solicitud'!F220</f>
        <v>0</v>
      </c>
      <c r="E118" s="301" t="s">
        <v>2057</v>
      </c>
      <c r="F118" s="220">
        <f>+'Formulario solicitud'!I220</f>
        <v>0</v>
      </c>
      <c r="G118" s="297"/>
      <c r="H118" s="298"/>
      <c r="I118" s="299"/>
    </row>
    <row r="119" spans="1:776" s="240" customFormat="1" ht="14.15" hidden="1" customHeight="1" x14ac:dyDescent="0.3">
      <c r="A119" s="300" t="s">
        <v>1884</v>
      </c>
      <c r="B119" s="220">
        <f>+'Formulario solicitud'!C221</f>
        <v>0</v>
      </c>
      <c r="C119" s="301" t="s">
        <v>0</v>
      </c>
      <c r="D119" s="220">
        <f>+'Formulario solicitud'!F221</f>
        <v>0</v>
      </c>
      <c r="E119" s="302" t="s">
        <v>2063</v>
      </c>
      <c r="F119" s="220">
        <f>+'Formulario solicitud'!I221</f>
        <v>0</v>
      </c>
      <c r="G119" s="297"/>
      <c r="H119" s="298"/>
      <c r="I119" s="299"/>
    </row>
    <row r="120" spans="1:776" s="240" customFormat="1" ht="14.15" hidden="1" customHeight="1" x14ac:dyDescent="0.3">
      <c r="A120" s="303" t="s">
        <v>7</v>
      </c>
      <c r="B120" s="220">
        <f>+'Formulario solicitud'!C222</f>
        <v>0</v>
      </c>
      <c r="C120" s="301" t="s">
        <v>2062</v>
      </c>
      <c r="D120" s="220">
        <f>+'Formulario solicitud'!F222</f>
        <v>0</v>
      </c>
      <c r="E120" s="302" t="s">
        <v>2064</v>
      </c>
      <c r="F120" s="220">
        <f>+'Formulario solicitud'!I222</f>
        <v>0</v>
      </c>
      <c r="G120" s="297"/>
      <c r="H120" s="298"/>
      <c r="I120" s="299"/>
    </row>
    <row r="121" spans="1:776" s="240" customFormat="1" ht="14.15" hidden="1" customHeight="1" x14ac:dyDescent="0.3">
      <c r="A121" s="303" t="s">
        <v>6</v>
      </c>
      <c r="B121" s="220">
        <f>+'Formulario solicitud'!C223</f>
        <v>0</v>
      </c>
      <c r="C121" s="301" t="s">
        <v>2061</v>
      </c>
      <c r="D121" s="220">
        <f>+'Formulario solicitud'!F223</f>
        <v>0</v>
      </c>
      <c r="E121" s="301" t="s">
        <v>2065</v>
      </c>
      <c r="F121" s="220">
        <f>+'Formulario solicitud'!I223</f>
        <v>0</v>
      </c>
      <c r="G121" s="297"/>
      <c r="H121" s="298"/>
      <c r="I121" s="299"/>
    </row>
    <row r="122" spans="1:776" s="240" customFormat="1" ht="14.15" hidden="1" customHeight="1" x14ac:dyDescent="0.3">
      <c r="A122" s="300" t="s">
        <v>3</v>
      </c>
      <c r="B122" s="220">
        <f>+'Formulario solicitud'!C224</f>
        <v>0</v>
      </c>
      <c r="C122" s="301" t="s">
        <v>2060</v>
      </c>
      <c r="D122" s="221">
        <f>+'Formulario solicitud'!F224</f>
        <v>0</v>
      </c>
      <c r="E122" s="301" t="s">
        <v>2066</v>
      </c>
      <c r="F122" s="220">
        <f>+'Formulario solicitud'!I224</f>
        <v>0</v>
      </c>
      <c r="G122" s="304"/>
      <c r="H122" s="298"/>
      <c r="I122" s="299"/>
    </row>
    <row r="123" spans="1:776" s="240" customFormat="1" ht="14.15" hidden="1" customHeight="1" x14ac:dyDescent="0.3">
      <c r="A123" s="300" t="s">
        <v>2058</v>
      </c>
      <c r="B123" s="220">
        <f>+'Formulario solicitud'!C225</f>
        <v>0</v>
      </c>
      <c r="C123" s="301" t="s">
        <v>2059</v>
      </c>
      <c r="D123" s="588"/>
      <c r="E123" s="589"/>
      <c r="F123" s="589"/>
      <c r="G123" s="589"/>
      <c r="H123" s="590"/>
      <c r="I123" s="299"/>
    </row>
    <row r="124" spans="1:776" s="240" customFormat="1" ht="4.5" hidden="1" customHeight="1" x14ac:dyDescent="0.3">
      <c r="A124" s="305"/>
      <c r="B124" s="301"/>
      <c r="C124" s="301"/>
      <c r="D124" s="301"/>
      <c r="E124" s="301"/>
      <c r="F124" s="301"/>
      <c r="G124" s="297"/>
      <c r="H124" s="306"/>
      <c r="I124" s="299"/>
    </row>
    <row r="125" spans="1:776" s="240" customFormat="1" ht="15" hidden="1" customHeight="1" x14ac:dyDescent="0.3">
      <c r="A125" s="465" t="s">
        <v>1813</v>
      </c>
      <c r="B125" s="466"/>
      <c r="C125" s="209">
        <f>+'Formulario solicitud'!E227</f>
        <v>0</v>
      </c>
      <c r="D125" s="265" t="s">
        <v>2067</v>
      </c>
      <c r="E125" s="209">
        <f>+'Formulario solicitud'!H227</f>
        <v>0</v>
      </c>
      <c r="F125" s="307"/>
      <c r="G125" s="308"/>
      <c r="H125" s="309"/>
      <c r="I125" s="310"/>
    </row>
    <row r="126" spans="1:776" s="240" customFormat="1" ht="14.25" hidden="1" customHeight="1" x14ac:dyDescent="0.3">
      <c r="A126" s="490" t="s">
        <v>2075</v>
      </c>
      <c r="B126" s="491"/>
      <c r="C126" s="491"/>
      <c r="D126" s="209">
        <f>+'Formulario solicitud'!F238</f>
        <v>0</v>
      </c>
      <c r="E126" s="311"/>
      <c r="F126" s="301"/>
      <c r="G126" s="301"/>
      <c r="H126" s="309"/>
      <c r="I126" s="310"/>
    </row>
    <row r="127" spans="1:776" s="240" customFormat="1" ht="16.5" hidden="1" customHeight="1" x14ac:dyDescent="0.3">
      <c r="A127" s="437" t="s">
        <v>1756</v>
      </c>
      <c r="B127" s="438"/>
      <c r="C127" s="485" t="s">
        <v>2141</v>
      </c>
      <c r="D127" s="486"/>
      <c r="E127" s="312" t="s">
        <v>1</v>
      </c>
      <c r="F127" s="312" t="s">
        <v>1758</v>
      </c>
      <c r="G127" s="312" t="s">
        <v>2142</v>
      </c>
      <c r="H127" s="309"/>
      <c r="I127" s="310"/>
    </row>
    <row r="128" spans="1:776" s="240" customFormat="1" ht="14.15" hidden="1" customHeight="1" x14ac:dyDescent="0.3">
      <c r="A128" s="435" t="str">
        <f>+'Formulario solicitud'!B231</f>
        <v>___</v>
      </c>
      <c r="B128" s="436"/>
      <c r="C128" s="487">
        <f>+'Formulario solicitud'!D231</f>
        <v>0</v>
      </c>
      <c r="D128" s="488"/>
      <c r="E128" s="313">
        <f>+'Formulario solicitud'!F231</f>
        <v>0</v>
      </c>
      <c r="F128" s="375" t="str">
        <f>+'Formulario solicitud'!G231</f>
        <v>___</v>
      </c>
      <c r="G128" s="376" t="str">
        <f>+'Formulario solicitud'!H231</f>
        <v>___</v>
      </c>
      <c r="H128" s="309"/>
      <c r="I128" s="310"/>
    </row>
    <row r="129" spans="1:776" s="240" customFormat="1" ht="14.15" hidden="1" customHeight="1" x14ac:dyDescent="0.3">
      <c r="A129" s="435" t="str">
        <f>+'Formulario solicitud'!B232</f>
        <v>___</v>
      </c>
      <c r="B129" s="436"/>
      <c r="C129" s="489">
        <f>+'Formulario solicitud'!D232</f>
        <v>0</v>
      </c>
      <c r="D129" s="436"/>
      <c r="E129" s="313">
        <f>+'Formulario solicitud'!F232</f>
        <v>0</v>
      </c>
      <c r="F129" s="375" t="str">
        <f>+'Formulario solicitud'!G232</f>
        <v>___</v>
      </c>
      <c r="G129" s="376" t="str">
        <f>+'Formulario solicitud'!H232</f>
        <v>___</v>
      </c>
      <c r="H129" s="309"/>
      <c r="I129" s="310"/>
    </row>
    <row r="130" spans="1:776" s="240" customFormat="1" ht="14.15" hidden="1" customHeight="1" x14ac:dyDescent="0.3">
      <c r="A130" s="435" t="str">
        <f>+'Formulario solicitud'!B233</f>
        <v>___</v>
      </c>
      <c r="B130" s="436"/>
      <c r="C130" s="489">
        <f>+'Formulario solicitud'!D233</f>
        <v>0</v>
      </c>
      <c r="D130" s="436"/>
      <c r="E130" s="313">
        <f>+'Formulario solicitud'!F233</f>
        <v>0</v>
      </c>
      <c r="F130" s="375" t="str">
        <f>+'Formulario solicitud'!G233</f>
        <v>___</v>
      </c>
      <c r="G130" s="376" t="str">
        <f>+'Formulario solicitud'!H233</f>
        <v>___</v>
      </c>
      <c r="H130" s="309"/>
      <c r="I130" s="310"/>
    </row>
    <row r="131" spans="1:776" s="240" customFormat="1" ht="14.15" hidden="1" customHeight="1" x14ac:dyDescent="0.3">
      <c r="A131" s="435" t="str">
        <f>+'Formulario solicitud'!B234</f>
        <v>___</v>
      </c>
      <c r="B131" s="436"/>
      <c r="C131" s="489">
        <f>+'Formulario solicitud'!D234</f>
        <v>0</v>
      </c>
      <c r="D131" s="436"/>
      <c r="E131" s="313">
        <f>+'Formulario solicitud'!F234</f>
        <v>0</v>
      </c>
      <c r="F131" s="375" t="str">
        <f>+'Formulario solicitud'!G234</f>
        <v>___</v>
      </c>
      <c r="G131" s="376" t="str">
        <f>+'Formulario solicitud'!H234</f>
        <v>___</v>
      </c>
      <c r="H131" s="309"/>
      <c r="I131" s="310"/>
    </row>
    <row r="132" spans="1:776" s="240" customFormat="1" ht="14.15" hidden="1" customHeight="1" x14ac:dyDescent="0.3">
      <c r="A132" s="435" t="str">
        <f>+'Formulario solicitud'!B235</f>
        <v>___</v>
      </c>
      <c r="B132" s="436"/>
      <c r="C132" s="489">
        <f>+'Formulario solicitud'!D235</f>
        <v>0</v>
      </c>
      <c r="D132" s="436"/>
      <c r="E132" s="313">
        <f>+'Formulario solicitud'!F235</f>
        <v>0</v>
      </c>
      <c r="F132" s="375" t="str">
        <f>+'Formulario solicitud'!G235</f>
        <v>___</v>
      </c>
      <c r="G132" s="376" t="str">
        <f>+'Formulario solicitud'!H235</f>
        <v>___</v>
      </c>
      <c r="H132" s="309"/>
      <c r="I132" s="310"/>
    </row>
    <row r="133" spans="1:776" s="240" customFormat="1" ht="14.15" hidden="1" customHeight="1" x14ac:dyDescent="0.3">
      <c r="A133" s="435" t="str">
        <f>+'Formulario solicitud'!B236</f>
        <v>___</v>
      </c>
      <c r="B133" s="436"/>
      <c r="C133" s="489">
        <f>+'Formulario solicitud'!D236</f>
        <v>0</v>
      </c>
      <c r="D133" s="436"/>
      <c r="E133" s="314">
        <f>+'Formulario solicitud'!F236</f>
        <v>0</v>
      </c>
      <c r="F133" s="377" t="str">
        <f>+'Formulario solicitud'!G236</f>
        <v>___</v>
      </c>
      <c r="G133" s="378" t="str">
        <f>+'Formulario solicitud'!H236</f>
        <v>___</v>
      </c>
      <c r="H133" s="309"/>
      <c r="I133" s="310"/>
    </row>
    <row r="134" spans="1:776" s="240" customFormat="1" ht="28.5" hidden="1" customHeight="1" x14ac:dyDescent="0.35">
      <c r="A134" s="510">
        <f>+'Formulario solicitud'!B240</f>
        <v>0</v>
      </c>
      <c r="B134" s="511"/>
      <c r="C134" s="511"/>
      <c r="D134" s="511"/>
      <c r="E134" s="511"/>
      <c r="F134" s="511"/>
      <c r="G134" s="511"/>
      <c r="H134" s="512"/>
      <c r="I134" s="513"/>
    </row>
    <row r="135" spans="1:776" ht="44.25" customHeight="1" x14ac:dyDescent="0.3">
      <c r="A135" s="432" t="s">
        <v>2097</v>
      </c>
      <c r="B135" s="434"/>
      <c r="C135" s="434"/>
      <c r="D135" s="434"/>
      <c r="E135" s="434"/>
      <c r="F135" s="434"/>
      <c r="G135" s="155" t="s">
        <v>1805</v>
      </c>
      <c r="H135" s="439" t="str">
        <f>+IF(G135="_"," ",IF(G135=0,"Previsiones no realistas, no conoce estrategia de ventas de su proyecto,...",IF(G135=1,"Algún dato negativo o falta información importante",IF(G135=3,"Previsiones coherentes mejorables en aspectos no significativos",IF(G135=4,"Conoce bien análisis ventas y factores que influyen")))))</f>
        <v xml:space="preserve"> </v>
      </c>
      <c r="I135" s="440" t="b">
        <f>+IF(G135=1,"Mal",IF(G135=2,"regular",IF(G135=6,"Bien")))</f>
        <v>0</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row>
    <row r="136" spans="1:776" s="250" customFormat="1" ht="14.15" hidden="1" customHeight="1" x14ac:dyDescent="0.35">
      <c r="A136" s="315"/>
      <c r="B136" s="316" t="s">
        <v>2068</v>
      </c>
      <c r="C136" s="316" t="s">
        <v>1894</v>
      </c>
      <c r="D136" s="316" t="s">
        <v>1895</v>
      </c>
      <c r="E136" s="316" t="s">
        <v>1896</v>
      </c>
      <c r="F136" s="301"/>
      <c r="G136" s="297"/>
      <c r="H136" s="298"/>
      <c r="I136" s="299"/>
    </row>
    <row r="137" spans="1:776" s="250" customFormat="1" ht="14.15" hidden="1" customHeight="1" x14ac:dyDescent="0.35">
      <c r="A137" s="317" t="s">
        <v>1814</v>
      </c>
      <c r="B137" s="222">
        <f>+'Formulario solicitud'!C244</f>
        <v>0</v>
      </c>
      <c r="C137" s="222">
        <f>+'Formulario solicitud'!F245</f>
        <v>0</v>
      </c>
      <c r="D137" s="222">
        <f>+'Formulario solicitud'!G245</f>
        <v>0</v>
      </c>
      <c r="E137" s="222">
        <f>+'Formulario solicitud'!H245</f>
        <v>0</v>
      </c>
      <c r="F137" s="525"/>
      <c r="G137" s="525"/>
      <c r="H137" s="526"/>
      <c r="I137" s="527"/>
    </row>
    <row r="138" spans="1:776" s="240" customFormat="1" ht="3.75" hidden="1" customHeight="1" x14ac:dyDescent="0.35">
      <c r="A138" s="318"/>
      <c r="B138" s="308"/>
      <c r="C138" s="308"/>
      <c r="D138" s="308"/>
      <c r="E138" s="319"/>
      <c r="F138" s="320"/>
      <c r="G138" s="320"/>
      <c r="H138" s="321"/>
      <c r="I138" s="293"/>
    </row>
    <row r="139" spans="1:776" s="229" customFormat="1" ht="36" hidden="1" customHeight="1" x14ac:dyDescent="0.35">
      <c r="A139" s="710" t="str">
        <f>+CONCATENATE("Explic.ingresos: ",'Formulario solicitud'!B242)</f>
        <v xml:space="preserve">Explic.ingresos: </v>
      </c>
      <c r="B139" s="535"/>
      <c r="C139" s="535"/>
      <c r="D139" s="535"/>
      <c r="E139" s="535"/>
      <c r="F139" s="535"/>
      <c r="G139" s="535"/>
      <c r="H139" s="535"/>
      <c r="I139" s="711"/>
    </row>
    <row r="140" spans="1:776" s="151" customFormat="1" ht="43.5" customHeight="1" x14ac:dyDescent="0.3">
      <c r="A140" s="432" t="s">
        <v>2098</v>
      </c>
      <c r="B140" s="434"/>
      <c r="C140" s="434"/>
      <c r="D140" s="434"/>
      <c r="E140" s="434"/>
      <c r="F140" s="434"/>
      <c r="G140" s="155" t="s">
        <v>1805</v>
      </c>
      <c r="H140" s="439" t="str">
        <f>+IF(G140="_"," ",IF(G140=0,"Previsiones no realistas, no conoce gastos que implican su viabilidad",IF(G140=1,"Deficiencias importantes que podrían afectar a viabilidad",IF(G140=3,"Costes coherentes mejorables en aspectos no significativos",IF(G140=4,"Costes bien identificados e incluso su minimización")))))</f>
        <v xml:space="preserve"> </v>
      </c>
      <c r="I140" s="440" t="b">
        <f>+IF(G140=1,"Mal",IF(G140=2,"regular",IF(G140=6,"Bien")))</f>
        <v>0</v>
      </c>
    </row>
    <row r="141" spans="1:776" s="229" customFormat="1" ht="14.15" hidden="1" customHeight="1" x14ac:dyDescent="0.35">
      <c r="A141" s="322"/>
      <c r="B141" s="316" t="s">
        <v>2069</v>
      </c>
      <c r="C141" s="316" t="s">
        <v>1894</v>
      </c>
      <c r="D141" s="316" t="s">
        <v>1895</v>
      </c>
      <c r="E141" s="316" t="s">
        <v>1896</v>
      </c>
      <c r="F141" s="320"/>
      <c r="G141" s="320"/>
      <c r="H141" s="321"/>
      <c r="I141" s="293"/>
    </row>
    <row r="142" spans="1:776" s="240" customFormat="1" ht="14.15" hidden="1" customHeight="1" x14ac:dyDescent="0.35">
      <c r="A142" s="323" t="s">
        <v>1950</v>
      </c>
      <c r="B142" s="222">
        <f>+'Formulario solicitud'!C249</f>
        <v>0</v>
      </c>
      <c r="C142" s="222">
        <f>+'Formulario solicitud'!F250</f>
        <v>0</v>
      </c>
      <c r="D142" s="222">
        <f>+'Formulario solicitud'!G250</f>
        <v>0</v>
      </c>
      <c r="E142" s="222">
        <f>+'Formulario solicitud'!H250</f>
        <v>0</v>
      </c>
      <c r="F142" s="528"/>
      <c r="G142" s="529"/>
      <c r="H142" s="530"/>
      <c r="I142" s="531"/>
    </row>
    <row r="143" spans="1:776" s="240" customFormat="1" ht="3.75" hidden="1" customHeight="1" x14ac:dyDescent="0.35">
      <c r="A143" s="318"/>
      <c r="B143" s="308"/>
      <c r="C143" s="308"/>
      <c r="D143" s="308"/>
      <c r="E143" s="319"/>
      <c r="F143" s="320"/>
      <c r="G143" s="324"/>
      <c r="H143" s="321"/>
      <c r="I143" s="293"/>
    </row>
    <row r="144" spans="1:776" s="240" customFormat="1" ht="35.25" hidden="1" customHeight="1" x14ac:dyDescent="0.35">
      <c r="A144" s="708" t="str">
        <f>+CONCATENATE("Explic. gastos: ",'Formulario solicitud'!B247)</f>
        <v xml:space="preserve">Explic. gastos: </v>
      </c>
      <c r="B144" s="539"/>
      <c r="C144" s="539"/>
      <c r="D144" s="539"/>
      <c r="E144" s="539"/>
      <c r="F144" s="539"/>
      <c r="G144" s="539"/>
      <c r="H144" s="539"/>
      <c r="I144" s="709"/>
    </row>
    <row r="145" spans="1:776" s="240" customFormat="1" ht="9.75" hidden="1" customHeight="1" x14ac:dyDescent="0.35">
      <c r="A145" s="319"/>
      <c r="B145" s="321"/>
      <c r="C145" s="321"/>
      <c r="D145" s="321"/>
      <c r="E145" s="321"/>
      <c r="F145" s="321"/>
      <c r="G145" s="320"/>
      <c r="H145" s="321"/>
      <c r="I145" s="293"/>
    </row>
    <row r="146" spans="1:776" s="240" customFormat="1" ht="14.15" hidden="1" customHeight="1" x14ac:dyDescent="0.3">
      <c r="A146" s="315"/>
      <c r="B146" s="325" t="s">
        <v>1894</v>
      </c>
      <c r="C146" s="325" t="s">
        <v>1895</v>
      </c>
      <c r="D146" s="325" t="s">
        <v>1896</v>
      </c>
      <c r="E146" s="307"/>
      <c r="F146" s="301"/>
      <c r="G146" s="297"/>
      <c r="H146" s="298"/>
      <c r="I146" s="299"/>
    </row>
    <row r="147" spans="1:776" s="240" customFormat="1" ht="14.15" hidden="1" customHeight="1" x14ac:dyDescent="0.35">
      <c r="A147" s="326" t="s">
        <v>2070</v>
      </c>
      <c r="B147" s="313">
        <f>+'Formulario solicitud'!E253</f>
        <v>0</v>
      </c>
      <c r="C147" s="313">
        <f>+'Formulario solicitud'!F253</f>
        <v>0</v>
      </c>
      <c r="D147" s="313">
        <f>+'Formulario solicitud'!G253</f>
        <v>0</v>
      </c>
      <c r="E147" s="532"/>
      <c r="F147" s="530"/>
      <c r="G147" s="530"/>
      <c r="H147" s="530"/>
      <c r="I147" s="531"/>
    </row>
    <row r="148" spans="1:776" s="240" customFormat="1" ht="3.75" hidden="1" customHeight="1" x14ac:dyDescent="0.35">
      <c r="A148" s="318"/>
      <c r="B148" s="308"/>
      <c r="C148" s="308"/>
      <c r="D148" s="308"/>
      <c r="E148" s="319"/>
      <c r="F148" s="320"/>
      <c r="G148" s="321"/>
      <c r="H148" s="321"/>
      <c r="I148" s="293"/>
    </row>
    <row r="149" spans="1:776" s="240" customFormat="1" ht="40.5" hidden="1" customHeight="1" x14ac:dyDescent="0.35">
      <c r="A149" s="710" t="str">
        <f>+CONCATENATE("Observ. ",'Formulario solicitud'!B258)</f>
        <v xml:space="preserve">Observ. </v>
      </c>
      <c r="B149" s="535"/>
      <c r="C149" s="535"/>
      <c r="D149" s="535"/>
      <c r="E149" s="535"/>
      <c r="F149" s="535"/>
      <c r="G149" s="535"/>
      <c r="H149" s="535"/>
      <c r="I149" s="711"/>
    </row>
    <row r="150" spans="1:776" s="35" customFormat="1" ht="59.15" customHeight="1" x14ac:dyDescent="0.3">
      <c r="A150" s="432" t="s">
        <v>2099</v>
      </c>
      <c r="B150" s="434"/>
      <c r="C150" s="434"/>
      <c r="D150" s="434"/>
      <c r="E150" s="434"/>
      <c r="F150" s="434"/>
      <c r="G150" s="155" t="s">
        <v>1805</v>
      </c>
      <c r="H150" s="439" t="str">
        <f>+IF(G150="_"," ",IF(G150=0,"Estimaciones no realistas, problemas graves de liquidez y/o no conoce info relevante de su proyecto.,...",IF(G150=3,"Deficiencias: fallos liquidez que podrían solventarse implementando algunas estrategias clave",IF(G150=5,"Aceptable: estimac. coherentes aunque mejorables en aspectos no significativos",IF(G150=6,"Estimaciones realistas, y con suficiente liquidez. Demuestra haber analizado aspectos clave")))))</f>
        <v xml:space="preserve"> </v>
      </c>
      <c r="I150" s="440" t="b">
        <f>+IF(G150=1,"Mal",IF(G150=2,"regular",IF(G150=6,"Bien")))</f>
        <v>0</v>
      </c>
    </row>
    <row r="151" spans="1:776" s="327" customFormat="1" ht="14.15" hidden="1" customHeight="1" x14ac:dyDescent="0.35">
      <c r="A151" s="706"/>
      <c r="B151" s="707"/>
      <c r="C151" s="316" t="s">
        <v>1894</v>
      </c>
      <c r="D151" s="316" t="s">
        <v>1895</v>
      </c>
      <c r="E151" s="316" t="s">
        <v>1896</v>
      </c>
      <c r="F151" s="301"/>
      <c r="G151" s="297"/>
      <c r="H151" s="298"/>
      <c r="I151" s="299"/>
    </row>
    <row r="152" spans="1:776" s="240" customFormat="1" ht="14.15" hidden="1" customHeight="1" x14ac:dyDescent="0.35">
      <c r="A152" s="702" t="s">
        <v>1951</v>
      </c>
      <c r="B152" s="703"/>
      <c r="C152" s="328">
        <f>+'Formulario solicitud'!E254</f>
        <v>0</v>
      </c>
      <c r="D152" s="328">
        <f>+'Formulario solicitud'!F254</f>
        <v>0</v>
      </c>
      <c r="E152" s="328">
        <f>+'Formulario solicitud'!G254</f>
        <v>0</v>
      </c>
      <c r="F152" s="320"/>
      <c r="G152" s="320"/>
      <c r="H152" s="309"/>
      <c r="I152" s="310"/>
    </row>
    <row r="153" spans="1:776" s="240" customFormat="1" ht="14.15" hidden="1" customHeight="1" x14ac:dyDescent="0.35">
      <c r="A153" s="704" t="s">
        <v>2085</v>
      </c>
      <c r="B153" s="705"/>
      <c r="C153" s="328">
        <f>+'Formulario solicitud'!E255</f>
        <v>0</v>
      </c>
      <c r="D153" s="328">
        <f>+'Formulario solicitud'!F255</f>
        <v>0</v>
      </c>
      <c r="E153" s="328">
        <f>+'Formulario solicitud'!G255</f>
        <v>0</v>
      </c>
      <c r="F153" s="320"/>
      <c r="G153" s="320"/>
      <c r="H153" s="309"/>
      <c r="I153" s="310"/>
    </row>
    <row r="154" spans="1:776" s="240" customFormat="1" ht="14.15" hidden="1" customHeight="1" x14ac:dyDescent="0.3">
      <c r="A154" s="657" t="s">
        <v>2143</v>
      </c>
      <c r="B154" s="717"/>
      <c r="C154" s="712" t="str">
        <f>+'Formulario solicitud'!C245</f>
        <v>___</v>
      </c>
      <c r="D154" s="713"/>
      <c r="E154" s="714"/>
      <c r="F154" s="301"/>
      <c r="G154" s="301"/>
      <c r="H154" s="309"/>
      <c r="I154" s="310"/>
    </row>
    <row r="155" spans="1:776" s="240" customFormat="1" ht="14.15" hidden="1" customHeight="1" x14ac:dyDescent="0.3">
      <c r="A155" s="467" t="s">
        <v>2144</v>
      </c>
      <c r="B155" s="718"/>
      <c r="C155" s="494" t="str">
        <f>+'Formulario solicitud'!C250</f>
        <v>___</v>
      </c>
      <c r="D155" s="495"/>
      <c r="E155" s="496"/>
      <c r="F155" s="301"/>
      <c r="G155" s="301"/>
      <c r="H155" s="309"/>
      <c r="I155" s="310"/>
    </row>
    <row r="156" spans="1:776" s="240" customFormat="1" ht="5.25" hidden="1" customHeight="1" x14ac:dyDescent="0.3">
      <c r="A156" s="514"/>
      <c r="B156" s="515"/>
      <c r="C156" s="515"/>
      <c r="D156" s="515"/>
      <c r="E156" s="515"/>
      <c r="F156" s="515"/>
      <c r="G156" s="515"/>
      <c r="H156" s="515"/>
      <c r="I156" s="516"/>
    </row>
    <row r="157" spans="1:776" s="240" customFormat="1" ht="39" hidden="1" customHeight="1" x14ac:dyDescent="0.3">
      <c r="A157" s="517" t="str">
        <f>+CONCATENATE("Observc:  ",'Formulario solicitud'!B258)</f>
        <v xml:space="preserve">Observc:  </v>
      </c>
      <c r="B157" s="518"/>
      <c r="C157" s="518"/>
      <c r="D157" s="518"/>
      <c r="E157" s="518"/>
      <c r="F157" s="518"/>
      <c r="G157" s="518"/>
      <c r="H157" s="518"/>
      <c r="I157" s="519"/>
    </row>
    <row r="158" spans="1:776" ht="52.5" customHeight="1" x14ac:dyDescent="0.3">
      <c r="A158" s="700" t="s">
        <v>2100</v>
      </c>
      <c r="B158" s="701"/>
      <c r="C158" s="701"/>
      <c r="D158" s="701"/>
      <c r="E158" s="701"/>
      <c r="F158" s="701"/>
      <c r="G158" s="155" t="s">
        <v>1805</v>
      </c>
      <c r="H158" s="439" t="str">
        <f>+IF(G158="_"," ",IF(G158=0,"Nada coherente o no aporta suficiente información",IF(G158=3,"Deficiencias en análisis individual y/o conjunto, podrían llevar a gestión ineficaz de recursos ",IF(G158=5,"Información coherente aunque mejorables en aspectos no significativos",IF(G158=6,"Conoce el análisis económc/financ de su proyecto, pudiendo llevar una gestión eficiente.   ")))))</f>
        <v xml:space="preserve"> </v>
      </c>
      <c r="I158" s="440" t="b">
        <f>+IF(G158=1,"Mal",IF(G158=2,"regular",IF(G158=6,"Bien")))</f>
        <v>0</v>
      </c>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c r="JW158" s="3"/>
      <c r="JX158" s="3"/>
      <c r="JY158" s="3"/>
      <c r="JZ158" s="3"/>
      <c r="KA158" s="3"/>
      <c r="KB158" s="3"/>
      <c r="KC158" s="3"/>
      <c r="KD158" s="3"/>
      <c r="KE158" s="3"/>
      <c r="KF158" s="3"/>
      <c r="KG158" s="3"/>
      <c r="KH158" s="3"/>
      <c r="KI158" s="3"/>
      <c r="KJ158" s="3"/>
      <c r="KK158" s="3"/>
      <c r="KL158" s="3"/>
      <c r="KM158" s="3"/>
      <c r="KN158" s="3"/>
      <c r="KO158" s="3"/>
      <c r="KP158" s="3"/>
      <c r="KQ158" s="3"/>
      <c r="KR158" s="3"/>
      <c r="KS158" s="3"/>
      <c r="KT158" s="3"/>
      <c r="KU158" s="3"/>
      <c r="KV158" s="3"/>
      <c r="KW158" s="3"/>
      <c r="KX158" s="3"/>
      <c r="KY158" s="3"/>
      <c r="KZ158" s="3"/>
      <c r="LA158" s="3"/>
      <c r="LB158" s="3"/>
      <c r="LC158" s="3"/>
      <c r="LD158" s="3"/>
      <c r="LE158" s="3"/>
      <c r="LF158" s="3"/>
      <c r="LG158" s="3"/>
      <c r="LH158" s="3"/>
      <c r="LI158" s="3"/>
      <c r="LJ158" s="3"/>
      <c r="LK158" s="3"/>
      <c r="LL158" s="3"/>
      <c r="LM158" s="3"/>
      <c r="LN158" s="3"/>
      <c r="LO158" s="3"/>
      <c r="LP158" s="3"/>
      <c r="LQ158" s="3"/>
      <c r="LR158" s="3"/>
      <c r="LS158" s="3"/>
      <c r="LT158" s="3"/>
      <c r="LU158" s="3"/>
      <c r="LV158" s="3"/>
      <c r="LW158" s="3"/>
      <c r="LX158" s="3"/>
      <c r="LY158" s="3"/>
      <c r="LZ158" s="3"/>
      <c r="MA158" s="3"/>
      <c r="MB158" s="3"/>
      <c r="MC158" s="3"/>
      <c r="MD158" s="3"/>
      <c r="ME158" s="3"/>
      <c r="MF158" s="3"/>
      <c r="MG158" s="3"/>
      <c r="MH158" s="3"/>
      <c r="MI158" s="3"/>
      <c r="MJ158" s="3"/>
      <c r="MK158" s="3"/>
      <c r="ML158" s="3"/>
      <c r="MM158" s="3"/>
      <c r="MN158" s="3"/>
      <c r="MO158" s="3"/>
      <c r="MP158" s="3"/>
      <c r="MQ158" s="3"/>
      <c r="MR158" s="3"/>
      <c r="MS158" s="3"/>
      <c r="MT158" s="3"/>
      <c r="MU158" s="3"/>
      <c r="MV158" s="3"/>
      <c r="MW158" s="3"/>
      <c r="MX158" s="3"/>
      <c r="MY158" s="3"/>
      <c r="MZ158" s="3"/>
      <c r="NA158" s="3"/>
      <c r="NB158" s="3"/>
      <c r="NC158" s="3"/>
      <c r="ND158" s="3"/>
      <c r="NE158" s="3"/>
      <c r="NF158" s="3"/>
      <c r="NG158" s="3"/>
      <c r="NH158" s="3"/>
      <c r="NI158" s="3"/>
      <c r="NJ158" s="3"/>
      <c r="NK158" s="3"/>
      <c r="NL158" s="3"/>
      <c r="NM158" s="3"/>
      <c r="NN158" s="3"/>
      <c r="NO158" s="3"/>
      <c r="NP158" s="3"/>
      <c r="NQ158" s="3"/>
      <c r="NR158" s="3"/>
      <c r="NS158" s="3"/>
      <c r="NT158" s="3"/>
      <c r="NU158" s="3"/>
      <c r="NV158" s="3"/>
      <c r="NW158" s="3"/>
      <c r="NX158" s="3"/>
      <c r="NY158" s="3"/>
      <c r="NZ158" s="3"/>
      <c r="OA158" s="3"/>
      <c r="OB158" s="3"/>
      <c r="OC158" s="3"/>
      <c r="OD158" s="3"/>
      <c r="OE158" s="3"/>
      <c r="OF158" s="3"/>
      <c r="OG158" s="3"/>
      <c r="OH158" s="3"/>
      <c r="OI158" s="3"/>
      <c r="OJ158" s="3"/>
      <c r="OK158" s="3"/>
      <c r="OL158" s="3"/>
      <c r="OM158" s="3"/>
      <c r="ON158" s="3"/>
      <c r="OO158" s="3"/>
      <c r="OP158" s="3"/>
      <c r="OQ158" s="3"/>
      <c r="OR158" s="3"/>
      <c r="OS158" s="3"/>
      <c r="OT158" s="3"/>
      <c r="OU158" s="3"/>
      <c r="OV158" s="3"/>
      <c r="OW158" s="3"/>
      <c r="OX158" s="3"/>
      <c r="OY158" s="3"/>
      <c r="OZ158" s="3"/>
      <c r="PA158" s="3"/>
      <c r="PB158" s="3"/>
      <c r="PC158" s="3"/>
      <c r="PD158" s="3"/>
      <c r="PE158" s="3"/>
      <c r="PF158" s="3"/>
      <c r="PG158" s="3"/>
      <c r="PH158" s="3"/>
      <c r="PI158" s="3"/>
      <c r="PJ158" s="3"/>
      <c r="PK158" s="3"/>
      <c r="PL158" s="3"/>
      <c r="PM158" s="3"/>
      <c r="PN158" s="3"/>
      <c r="PO158" s="3"/>
      <c r="PP158" s="3"/>
      <c r="PQ158" s="3"/>
      <c r="PR158" s="3"/>
      <c r="PS158" s="3"/>
      <c r="PT158" s="3"/>
      <c r="PU158" s="3"/>
      <c r="PV158" s="3"/>
      <c r="PW158" s="3"/>
      <c r="PX158" s="3"/>
      <c r="PY158" s="3"/>
      <c r="PZ158" s="3"/>
      <c r="QA158" s="3"/>
      <c r="QB158" s="3"/>
      <c r="QC158" s="3"/>
      <c r="QD158" s="3"/>
      <c r="QE158" s="3"/>
      <c r="QF158" s="3"/>
      <c r="QG158" s="3"/>
      <c r="QH158" s="3"/>
      <c r="QI158" s="3"/>
      <c r="QJ158" s="3"/>
      <c r="QK158" s="3"/>
      <c r="QL158" s="3"/>
      <c r="QM158" s="3"/>
      <c r="QN158" s="3"/>
      <c r="QO158" s="3"/>
      <c r="QP158" s="3"/>
      <c r="QQ158" s="3"/>
      <c r="QR158" s="3"/>
      <c r="QS158" s="3"/>
      <c r="QT158" s="3"/>
      <c r="QU158" s="3"/>
      <c r="QV158" s="3"/>
      <c r="QW158" s="3"/>
      <c r="QX158" s="3"/>
      <c r="QY158" s="3"/>
      <c r="QZ158" s="3"/>
      <c r="RA158" s="3"/>
      <c r="RB158" s="3"/>
      <c r="RC158" s="3"/>
      <c r="RD158" s="3"/>
      <c r="RE158" s="3"/>
      <c r="RF158" s="3"/>
      <c r="RG158" s="3"/>
      <c r="RH158" s="3"/>
      <c r="RI158" s="3"/>
      <c r="RJ158" s="3"/>
      <c r="RK158" s="3"/>
      <c r="RL158" s="3"/>
      <c r="RM158" s="3"/>
      <c r="RN158" s="3"/>
      <c r="RO158" s="3"/>
      <c r="RP158" s="3"/>
      <c r="RQ158" s="3"/>
      <c r="RR158" s="3"/>
      <c r="RS158" s="3"/>
      <c r="RT158" s="3"/>
      <c r="RU158" s="3"/>
      <c r="RV158" s="3"/>
      <c r="RW158" s="3"/>
      <c r="RX158" s="3"/>
      <c r="RY158" s="3"/>
      <c r="RZ158" s="3"/>
      <c r="SA158" s="3"/>
      <c r="SB158" s="3"/>
      <c r="SC158" s="3"/>
      <c r="SD158" s="3"/>
      <c r="SE158" s="3"/>
      <c r="SF158" s="3"/>
      <c r="SG158" s="3"/>
      <c r="SH158" s="3"/>
      <c r="SI158" s="3"/>
      <c r="SJ158" s="3"/>
      <c r="SK158" s="3"/>
      <c r="SL158" s="3"/>
      <c r="SM158" s="3"/>
      <c r="SN158" s="3"/>
      <c r="SO158" s="3"/>
      <c r="SP158" s="3"/>
      <c r="SQ158" s="3"/>
      <c r="SR158" s="3"/>
      <c r="SS158" s="3"/>
      <c r="ST158" s="3"/>
      <c r="SU158" s="3"/>
      <c r="SV158" s="3"/>
      <c r="SW158" s="3"/>
      <c r="SX158" s="3"/>
      <c r="SY158" s="3"/>
      <c r="SZ158" s="3"/>
      <c r="TA158" s="3"/>
      <c r="TB158" s="3"/>
      <c r="TC158" s="3"/>
      <c r="TD158" s="3"/>
      <c r="TE158" s="3"/>
      <c r="TF158" s="3"/>
      <c r="TG158" s="3"/>
      <c r="TH158" s="3"/>
      <c r="TI158" s="3"/>
      <c r="TJ158" s="3"/>
      <c r="TK158" s="3"/>
      <c r="TL158" s="3"/>
      <c r="TM158" s="3"/>
      <c r="TN158" s="3"/>
      <c r="TO158" s="3"/>
      <c r="TP158" s="3"/>
      <c r="TQ158" s="3"/>
      <c r="TR158" s="3"/>
      <c r="TS158" s="3"/>
      <c r="TT158" s="3"/>
      <c r="TU158" s="3"/>
      <c r="TV158" s="3"/>
      <c r="TW158" s="3"/>
      <c r="TX158" s="3"/>
      <c r="TY158" s="3"/>
      <c r="TZ158" s="3"/>
      <c r="UA158" s="3"/>
      <c r="UB158" s="3"/>
      <c r="UC158" s="3"/>
      <c r="UD158" s="3"/>
      <c r="UE158" s="3"/>
      <c r="UF158" s="3"/>
      <c r="UG158" s="3"/>
      <c r="UH158" s="3"/>
      <c r="UI158" s="3"/>
      <c r="UJ158" s="3"/>
      <c r="UK158" s="3"/>
      <c r="UL158" s="3"/>
      <c r="UM158" s="3"/>
      <c r="UN158" s="3"/>
      <c r="UO158" s="3"/>
      <c r="UP158" s="3"/>
      <c r="UQ158" s="3"/>
      <c r="UR158" s="3"/>
      <c r="US158" s="3"/>
      <c r="UT158" s="3"/>
      <c r="UU158" s="3"/>
      <c r="UV158" s="3"/>
      <c r="UW158" s="3"/>
      <c r="UX158" s="3"/>
      <c r="UY158" s="3"/>
      <c r="UZ158" s="3"/>
      <c r="VA158" s="3"/>
      <c r="VB158" s="3"/>
      <c r="VC158" s="3"/>
      <c r="VD158" s="3"/>
      <c r="VE158" s="3"/>
      <c r="VF158" s="3"/>
      <c r="VG158" s="3"/>
      <c r="VH158" s="3"/>
      <c r="VI158" s="3"/>
      <c r="VJ158" s="3"/>
      <c r="VK158" s="3"/>
      <c r="VL158" s="3"/>
      <c r="VM158" s="3"/>
      <c r="VN158" s="3"/>
      <c r="VO158" s="3"/>
      <c r="VP158" s="3"/>
      <c r="VQ158" s="3"/>
      <c r="VR158" s="3"/>
      <c r="VS158" s="3"/>
      <c r="VT158" s="3"/>
      <c r="VU158" s="3"/>
      <c r="VV158" s="3"/>
      <c r="VW158" s="3"/>
      <c r="VX158" s="3"/>
      <c r="VY158" s="3"/>
      <c r="VZ158" s="3"/>
      <c r="WA158" s="3"/>
      <c r="WB158" s="3"/>
      <c r="WC158" s="3"/>
      <c r="WD158" s="3"/>
      <c r="WE158" s="3"/>
      <c r="WF158" s="3"/>
      <c r="WG158" s="3"/>
      <c r="WH158" s="3"/>
      <c r="WI158" s="3"/>
      <c r="WJ158" s="3"/>
      <c r="WK158" s="3"/>
      <c r="WL158" s="3"/>
      <c r="WM158" s="3"/>
      <c r="WN158" s="3"/>
      <c r="WO158" s="3"/>
      <c r="WP158" s="3"/>
      <c r="WQ158" s="3"/>
      <c r="WR158" s="3"/>
      <c r="WS158" s="3"/>
      <c r="WT158" s="3"/>
      <c r="WU158" s="3"/>
      <c r="WV158" s="3"/>
      <c r="WW158" s="3"/>
      <c r="WX158" s="3"/>
      <c r="WY158" s="3"/>
      <c r="WZ158" s="3"/>
      <c r="XA158" s="3"/>
      <c r="XB158" s="3"/>
      <c r="XC158" s="3"/>
      <c r="XD158" s="3"/>
      <c r="XE158" s="3"/>
      <c r="XF158" s="3"/>
      <c r="XG158" s="3"/>
      <c r="XH158" s="3"/>
      <c r="XI158" s="3"/>
      <c r="XJ158" s="3"/>
      <c r="XK158" s="3"/>
      <c r="XL158" s="3"/>
      <c r="XM158" s="3"/>
      <c r="XN158" s="3"/>
      <c r="XO158" s="3"/>
      <c r="XP158" s="3"/>
      <c r="XQ158" s="3"/>
      <c r="XR158" s="3"/>
      <c r="XS158" s="3"/>
      <c r="XT158" s="3"/>
      <c r="XU158" s="3"/>
      <c r="XV158" s="3"/>
      <c r="XW158" s="3"/>
      <c r="XX158" s="3"/>
      <c r="XY158" s="3"/>
      <c r="XZ158" s="3"/>
      <c r="YA158" s="3"/>
      <c r="YB158" s="3"/>
      <c r="YC158" s="3"/>
      <c r="YD158" s="3"/>
      <c r="YE158" s="3"/>
      <c r="YF158" s="3"/>
      <c r="YG158" s="3"/>
      <c r="YH158" s="3"/>
      <c r="YI158" s="3"/>
      <c r="YJ158" s="3"/>
      <c r="YK158" s="3"/>
      <c r="YL158" s="3"/>
      <c r="YM158" s="3"/>
      <c r="YN158" s="3"/>
      <c r="YO158" s="3"/>
      <c r="YP158" s="3"/>
      <c r="YQ158" s="3"/>
      <c r="YR158" s="3"/>
      <c r="YS158" s="3"/>
      <c r="YT158" s="3"/>
      <c r="YU158" s="3"/>
      <c r="YV158" s="3"/>
      <c r="YW158" s="3"/>
      <c r="YX158" s="3"/>
      <c r="YY158" s="3"/>
      <c r="YZ158" s="3"/>
      <c r="ZA158" s="3"/>
      <c r="ZB158" s="3"/>
      <c r="ZC158" s="3"/>
      <c r="ZD158" s="3"/>
      <c r="ZE158" s="3"/>
      <c r="ZF158" s="3"/>
      <c r="ZG158" s="3"/>
      <c r="ZH158" s="3"/>
      <c r="ZI158" s="3"/>
      <c r="ZJ158" s="3"/>
      <c r="ZK158" s="3"/>
      <c r="ZL158" s="3"/>
      <c r="ZM158" s="3"/>
      <c r="ZN158" s="3"/>
      <c r="ZO158" s="3"/>
      <c r="ZP158" s="3"/>
      <c r="ZQ158" s="3"/>
      <c r="ZR158" s="3"/>
      <c r="ZS158" s="3"/>
      <c r="ZT158" s="3"/>
      <c r="ZU158" s="3"/>
      <c r="ZV158" s="3"/>
      <c r="ZW158" s="3"/>
      <c r="ZX158" s="3"/>
      <c r="ZY158" s="3"/>
      <c r="ZZ158" s="3"/>
      <c r="AAA158" s="3"/>
      <c r="AAB158" s="3"/>
      <c r="AAC158" s="3"/>
      <c r="AAD158" s="3"/>
      <c r="AAE158" s="3"/>
      <c r="AAF158" s="3"/>
      <c r="AAG158" s="3"/>
      <c r="AAH158" s="3"/>
      <c r="AAI158" s="3"/>
      <c r="AAJ158" s="3"/>
      <c r="AAK158" s="3"/>
      <c r="AAL158" s="3"/>
      <c r="AAM158" s="3"/>
      <c r="AAN158" s="3"/>
      <c r="AAO158" s="3"/>
      <c r="AAP158" s="3"/>
      <c r="AAQ158" s="3"/>
      <c r="AAR158" s="3"/>
      <c r="AAS158" s="3"/>
      <c r="AAT158" s="3"/>
      <c r="AAU158" s="3"/>
      <c r="AAV158" s="3"/>
      <c r="AAW158" s="3"/>
      <c r="AAX158" s="3"/>
      <c r="AAY158" s="3"/>
      <c r="AAZ158" s="3"/>
      <c r="ABA158" s="3"/>
      <c r="ABB158" s="3"/>
      <c r="ABC158" s="3"/>
      <c r="ABD158" s="3"/>
      <c r="ABE158" s="3"/>
      <c r="ABF158" s="3"/>
      <c r="ABG158" s="3"/>
      <c r="ABH158" s="3"/>
      <c r="ABI158" s="3"/>
      <c r="ABJ158" s="3"/>
      <c r="ABK158" s="3"/>
      <c r="ABL158" s="3"/>
      <c r="ABM158" s="3"/>
      <c r="ABN158" s="3"/>
      <c r="ABO158" s="3"/>
      <c r="ABP158" s="3"/>
      <c r="ABQ158" s="3"/>
      <c r="ABR158" s="3"/>
      <c r="ABS158" s="3"/>
      <c r="ABT158" s="3"/>
      <c r="ABU158" s="3"/>
      <c r="ABV158" s="3"/>
      <c r="ABW158" s="3"/>
      <c r="ABX158" s="3"/>
      <c r="ABY158" s="3"/>
      <c r="ABZ158" s="3"/>
      <c r="ACA158" s="3"/>
      <c r="ACB158" s="3"/>
      <c r="ACC158" s="3"/>
      <c r="ACD158" s="3"/>
      <c r="ACE158" s="3"/>
      <c r="ACF158" s="3"/>
      <c r="ACG158" s="3"/>
      <c r="ACH158" s="3"/>
      <c r="ACI158" s="3"/>
      <c r="ACJ158" s="3"/>
      <c r="ACK158" s="3"/>
      <c r="ACL158" s="3"/>
      <c r="ACM158" s="3"/>
      <c r="ACN158" s="3"/>
      <c r="ACO158" s="3"/>
      <c r="ACP158" s="3"/>
      <c r="ACQ158" s="3"/>
      <c r="ACR158" s="3"/>
      <c r="ACS158" s="3"/>
      <c r="ACT158" s="3"/>
      <c r="ACU158" s="3"/>
      <c r="ACV158" s="3"/>
    </row>
    <row r="159" spans="1:776" ht="28.5" customHeight="1" x14ac:dyDescent="0.3">
      <c r="A159" s="492" t="s">
        <v>2090</v>
      </c>
      <c r="B159" s="493"/>
      <c r="C159" s="493"/>
      <c r="D159" s="493"/>
      <c r="E159" s="493"/>
      <c r="F159" s="493"/>
      <c r="G159" s="493"/>
      <c r="H159" s="493"/>
      <c r="I159" s="49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c r="JW159" s="3"/>
      <c r="JX159" s="3"/>
      <c r="JY159" s="3"/>
      <c r="JZ159" s="3"/>
      <c r="KA159" s="3"/>
      <c r="KB159" s="3"/>
      <c r="KC159" s="3"/>
      <c r="KD159" s="3"/>
      <c r="KE159" s="3"/>
      <c r="KF159" s="3"/>
      <c r="KG159" s="3"/>
      <c r="KH159" s="3"/>
      <c r="KI159" s="3"/>
      <c r="KJ159" s="3"/>
      <c r="KK159" s="3"/>
      <c r="KL159" s="3"/>
      <c r="KM159" s="3"/>
      <c r="KN159" s="3"/>
      <c r="KO159" s="3"/>
      <c r="KP159" s="3"/>
      <c r="KQ159" s="3"/>
      <c r="KR159" s="3"/>
      <c r="KS159" s="3"/>
      <c r="KT159" s="3"/>
      <c r="KU159" s="3"/>
      <c r="KV159" s="3"/>
      <c r="KW159" s="3"/>
      <c r="KX159" s="3"/>
      <c r="KY159" s="3"/>
      <c r="KZ159" s="3"/>
      <c r="LA159" s="3"/>
      <c r="LB159" s="3"/>
      <c r="LC159" s="3"/>
      <c r="LD159" s="3"/>
      <c r="LE159" s="3"/>
      <c r="LF159" s="3"/>
      <c r="LG159" s="3"/>
      <c r="LH159" s="3"/>
      <c r="LI159" s="3"/>
      <c r="LJ159" s="3"/>
      <c r="LK159" s="3"/>
      <c r="LL159" s="3"/>
      <c r="LM159" s="3"/>
      <c r="LN159" s="3"/>
      <c r="LO159" s="3"/>
      <c r="LP159" s="3"/>
      <c r="LQ159" s="3"/>
      <c r="LR159" s="3"/>
      <c r="LS159" s="3"/>
      <c r="LT159" s="3"/>
      <c r="LU159" s="3"/>
      <c r="LV159" s="3"/>
      <c r="LW159" s="3"/>
      <c r="LX159" s="3"/>
      <c r="LY159" s="3"/>
      <c r="LZ159" s="3"/>
      <c r="MA159" s="3"/>
      <c r="MB159" s="3"/>
      <c r="MC159" s="3"/>
      <c r="MD159" s="3"/>
      <c r="ME159" s="3"/>
      <c r="MF159" s="3"/>
      <c r="MG159" s="3"/>
      <c r="MH159" s="3"/>
      <c r="MI159" s="3"/>
      <c r="MJ159" s="3"/>
      <c r="MK159" s="3"/>
      <c r="ML159" s="3"/>
      <c r="MM159" s="3"/>
      <c r="MN159" s="3"/>
      <c r="MO159" s="3"/>
      <c r="MP159" s="3"/>
      <c r="MQ159" s="3"/>
      <c r="MR159" s="3"/>
      <c r="MS159" s="3"/>
      <c r="MT159" s="3"/>
      <c r="MU159" s="3"/>
      <c r="MV159" s="3"/>
      <c r="MW159" s="3"/>
      <c r="MX159" s="3"/>
      <c r="MY159" s="3"/>
      <c r="MZ159" s="3"/>
      <c r="NA159" s="3"/>
      <c r="NB159" s="3"/>
      <c r="NC159" s="3"/>
      <c r="ND159" s="3"/>
      <c r="NE159" s="3"/>
      <c r="NF159" s="3"/>
      <c r="NG159" s="3"/>
      <c r="NH159" s="3"/>
      <c r="NI159" s="3"/>
      <c r="NJ159" s="3"/>
      <c r="NK159" s="3"/>
      <c r="NL159" s="3"/>
      <c r="NM159" s="3"/>
      <c r="NN159" s="3"/>
      <c r="NO159" s="3"/>
      <c r="NP159" s="3"/>
      <c r="NQ159" s="3"/>
      <c r="NR159" s="3"/>
      <c r="NS159" s="3"/>
      <c r="NT159" s="3"/>
      <c r="NU159" s="3"/>
      <c r="NV159" s="3"/>
      <c r="NW159" s="3"/>
      <c r="NX159" s="3"/>
      <c r="NY159" s="3"/>
      <c r="NZ159" s="3"/>
      <c r="OA159" s="3"/>
      <c r="OB159" s="3"/>
      <c r="OC159" s="3"/>
      <c r="OD159" s="3"/>
      <c r="OE159" s="3"/>
      <c r="OF159" s="3"/>
      <c r="OG159" s="3"/>
      <c r="OH159" s="3"/>
      <c r="OI159" s="3"/>
      <c r="OJ159" s="3"/>
      <c r="OK159" s="3"/>
      <c r="OL159" s="3"/>
      <c r="OM159" s="3"/>
      <c r="ON159" s="3"/>
      <c r="OO159" s="3"/>
      <c r="OP159" s="3"/>
      <c r="OQ159" s="3"/>
      <c r="OR159" s="3"/>
      <c r="OS159" s="3"/>
      <c r="OT159" s="3"/>
      <c r="OU159" s="3"/>
      <c r="OV159" s="3"/>
      <c r="OW159" s="3"/>
      <c r="OX159" s="3"/>
      <c r="OY159" s="3"/>
      <c r="OZ159" s="3"/>
      <c r="PA159" s="3"/>
      <c r="PB159" s="3"/>
      <c r="PC159" s="3"/>
      <c r="PD159" s="3"/>
      <c r="PE159" s="3"/>
      <c r="PF159" s="3"/>
      <c r="PG159" s="3"/>
      <c r="PH159" s="3"/>
      <c r="PI159" s="3"/>
      <c r="PJ159" s="3"/>
      <c r="PK159" s="3"/>
      <c r="PL159" s="3"/>
      <c r="PM159" s="3"/>
      <c r="PN159" s="3"/>
      <c r="PO159" s="3"/>
      <c r="PP159" s="3"/>
      <c r="PQ159" s="3"/>
      <c r="PR159" s="3"/>
      <c r="PS159" s="3"/>
      <c r="PT159" s="3"/>
      <c r="PU159" s="3"/>
      <c r="PV159" s="3"/>
      <c r="PW159" s="3"/>
      <c r="PX159" s="3"/>
      <c r="PY159" s="3"/>
      <c r="PZ159" s="3"/>
      <c r="QA159" s="3"/>
      <c r="QB159" s="3"/>
      <c r="QC159" s="3"/>
      <c r="QD159" s="3"/>
      <c r="QE159" s="3"/>
      <c r="QF159" s="3"/>
      <c r="QG159" s="3"/>
      <c r="QH159" s="3"/>
      <c r="QI159" s="3"/>
      <c r="QJ159" s="3"/>
      <c r="QK159" s="3"/>
      <c r="QL159" s="3"/>
      <c r="QM159" s="3"/>
      <c r="QN159" s="3"/>
      <c r="QO159" s="3"/>
      <c r="QP159" s="3"/>
      <c r="QQ159" s="3"/>
      <c r="QR159" s="3"/>
      <c r="QS159" s="3"/>
      <c r="QT159" s="3"/>
      <c r="QU159" s="3"/>
      <c r="QV159" s="3"/>
      <c r="QW159" s="3"/>
      <c r="QX159" s="3"/>
      <c r="QY159" s="3"/>
      <c r="QZ159" s="3"/>
      <c r="RA159" s="3"/>
      <c r="RB159" s="3"/>
      <c r="RC159" s="3"/>
      <c r="RD159" s="3"/>
      <c r="RE159" s="3"/>
      <c r="RF159" s="3"/>
      <c r="RG159" s="3"/>
      <c r="RH159" s="3"/>
      <c r="RI159" s="3"/>
      <c r="RJ159" s="3"/>
      <c r="RK159" s="3"/>
      <c r="RL159" s="3"/>
      <c r="RM159" s="3"/>
      <c r="RN159" s="3"/>
      <c r="RO159" s="3"/>
      <c r="RP159" s="3"/>
      <c r="RQ159" s="3"/>
      <c r="RR159" s="3"/>
      <c r="RS159" s="3"/>
      <c r="RT159" s="3"/>
      <c r="RU159" s="3"/>
      <c r="RV159" s="3"/>
      <c r="RW159" s="3"/>
      <c r="RX159" s="3"/>
      <c r="RY159" s="3"/>
      <c r="RZ159" s="3"/>
      <c r="SA159" s="3"/>
      <c r="SB159" s="3"/>
      <c r="SC159" s="3"/>
      <c r="SD159" s="3"/>
      <c r="SE159" s="3"/>
      <c r="SF159" s="3"/>
      <c r="SG159" s="3"/>
      <c r="SH159" s="3"/>
      <c r="SI159" s="3"/>
      <c r="SJ159" s="3"/>
      <c r="SK159" s="3"/>
      <c r="SL159" s="3"/>
      <c r="SM159" s="3"/>
      <c r="SN159" s="3"/>
      <c r="SO159" s="3"/>
      <c r="SP159" s="3"/>
      <c r="SQ159" s="3"/>
      <c r="SR159" s="3"/>
      <c r="SS159" s="3"/>
      <c r="ST159" s="3"/>
      <c r="SU159" s="3"/>
      <c r="SV159" s="3"/>
      <c r="SW159" s="3"/>
      <c r="SX159" s="3"/>
      <c r="SY159" s="3"/>
      <c r="SZ159" s="3"/>
      <c r="TA159" s="3"/>
      <c r="TB159" s="3"/>
      <c r="TC159" s="3"/>
      <c r="TD159" s="3"/>
      <c r="TE159" s="3"/>
      <c r="TF159" s="3"/>
      <c r="TG159" s="3"/>
      <c r="TH159" s="3"/>
      <c r="TI159" s="3"/>
      <c r="TJ159" s="3"/>
      <c r="TK159" s="3"/>
      <c r="TL159" s="3"/>
      <c r="TM159" s="3"/>
      <c r="TN159" s="3"/>
      <c r="TO159" s="3"/>
      <c r="TP159" s="3"/>
      <c r="TQ159" s="3"/>
      <c r="TR159" s="3"/>
      <c r="TS159" s="3"/>
      <c r="TT159" s="3"/>
      <c r="TU159" s="3"/>
      <c r="TV159" s="3"/>
      <c r="TW159" s="3"/>
      <c r="TX159" s="3"/>
      <c r="TY159" s="3"/>
      <c r="TZ159" s="3"/>
      <c r="UA159" s="3"/>
      <c r="UB159" s="3"/>
      <c r="UC159" s="3"/>
      <c r="UD159" s="3"/>
      <c r="UE159" s="3"/>
      <c r="UF159" s="3"/>
      <c r="UG159" s="3"/>
      <c r="UH159" s="3"/>
      <c r="UI159" s="3"/>
      <c r="UJ159" s="3"/>
      <c r="UK159" s="3"/>
      <c r="UL159" s="3"/>
      <c r="UM159" s="3"/>
      <c r="UN159" s="3"/>
      <c r="UO159" s="3"/>
      <c r="UP159" s="3"/>
      <c r="UQ159" s="3"/>
      <c r="UR159" s="3"/>
      <c r="US159" s="3"/>
      <c r="UT159" s="3"/>
      <c r="UU159" s="3"/>
      <c r="UV159" s="3"/>
      <c r="UW159" s="3"/>
      <c r="UX159" s="3"/>
      <c r="UY159" s="3"/>
      <c r="UZ159" s="3"/>
      <c r="VA159" s="3"/>
      <c r="VB159" s="3"/>
      <c r="VC159" s="3"/>
      <c r="VD159" s="3"/>
      <c r="VE159" s="3"/>
      <c r="VF159" s="3"/>
      <c r="VG159" s="3"/>
      <c r="VH159" s="3"/>
      <c r="VI159" s="3"/>
      <c r="VJ159" s="3"/>
      <c r="VK159" s="3"/>
      <c r="VL159" s="3"/>
      <c r="VM159" s="3"/>
      <c r="VN159" s="3"/>
      <c r="VO159" s="3"/>
      <c r="VP159" s="3"/>
      <c r="VQ159" s="3"/>
      <c r="VR159" s="3"/>
      <c r="VS159" s="3"/>
      <c r="VT159" s="3"/>
      <c r="VU159" s="3"/>
      <c r="VV159" s="3"/>
      <c r="VW159" s="3"/>
      <c r="VX159" s="3"/>
      <c r="VY159" s="3"/>
      <c r="VZ159" s="3"/>
      <c r="WA159" s="3"/>
      <c r="WB159" s="3"/>
      <c r="WC159" s="3"/>
      <c r="WD159" s="3"/>
      <c r="WE159" s="3"/>
      <c r="WF159" s="3"/>
      <c r="WG159" s="3"/>
      <c r="WH159" s="3"/>
      <c r="WI159" s="3"/>
      <c r="WJ159" s="3"/>
      <c r="WK159" s="3"/>
      <c r="WL159" s="3"/>
      <c r="WM159" s="3"/>
      <c r="WN159" s="3"/>
      <c r="WO159" s="3"/>
      <c r="WP159" s="3"/>
      <c r="WQ159" s="3"/>
      <c r="WR159" s="3"/>
      <c r="WS159" s="3"/>
      <c r="WT159" s="3"/>
      <c r="WU159" s="3"/>
      <c r="WV159" s="3"/>
      <c r="WW159" s="3"/>
      <c r="WX159" s="3"/>
      <c r="WY159" s="3"/>
      <c r="WZ159" s="3"/>
      <c r="XA159" s="3"/>
      <c r="XB159" s="3"/>
      <c r="XC159" s="3"/>
      <c r="XD159" s="3"/>
      <c r="XE159" s="3"/>
      <c r="XF159" s="3"/>
      <c r="XG159" s="3"/>
      <c r="XH159" s="3"/>
      <c r="XI159" s="3"/>
      <c r="XJ159" s="3"/>
      <c r="XK159" s="3"/>
      <c r="XL159" s="3"/>
      <c r="XM159" s="3"/>
      <c r="XN159" s="3"/>
      <c r="XO159" s="3"/>
      <c r="XP159" s="3"/>
      <c r="XQ159" s="3"/>
      <c r="XR159" s="3"/>
      <c r="XS159" s="3"/>
      <c r="XT159" s="3"/>
      <c r="XU159" s="3"/>
      <c r="XV159" s="3"/>
      <c r="XW159" s="3"/>
      <c r="XX159" s="3"/>
      <c r="XY159" s="3"/>
      <c r="XZ159" s="3"/>
      <c r="YA159" s="3"/>
      <c r="YB159" s="3"/>
      <c r="YC159" s="3"/>
      <c r="YD159" s="3"/>
      <c r="YE159" s="3"/>
      <c r="YF159" s="3"/>
      <c r="YG159" s="3"/>
      <c r="YH159" s="3"/>
      <c r="YI159" s="3"/>
      <c r="YJ159" s="3"/>
      <c r="YK159" s="3"/>
      <c r="YL159" s="3"/>
      <c r="YM159" s="3"/>
      <c r="YN159" s="3"/>
      <c r="YO159" s="3"/>
      <c r="YP159" s="3"/>
      <c r="YQ159" s="3"/>
      <c r="YR159" s="3"/>
      <c r="YS159" s="3"/>
      <c r="YT159" s="3"/>
      <c r="YU159" s="3"/>
      <c r="YV159" s="3"/>
      <c r="YW159" s="3"/>
      <c r="YX159" s="3"/>
      <c r="YY159" s="3"/>
      <c r="YZ159" s="3"/>
      <c r="ZA159" s="3"/>
      <c r="ZB159" s="3"/>
      <c r="ZC159" s="3"/>
      <c r="ZD159" s="3"/>
      <c r="ZE159" s="3"/>
      <c r="ZF159" s="3"/>
      <c r="ZG159" s="3"/>
      <c r="ZH159" s="3"/>
      <c r="ZI159" s="3"/>
      <c r="ZJ159" s="3"/>
      <c r="ZK159" s="3"/>
      <c r="ZL159" s="3"/>
      <c r="ZM159" s="3"/>
      <c r="ZN159" s="3"/>
      <c r="ZO159" s="3"/>
      <c r="ZP159" s="3"/>
      <c r="ZQ159" s="3"/>
      <c r="ZR159" s="3"/>
      <c r="ZS159" s="3"/>
      <c r="ZT159" s="3"/>
      <c r="ZU159" s="3"/>
      <c r="ZV159" s="3"/>
      <c r="ZW159" s="3"/>
      <c r="ZX159" s="3"/>
      <c r="ZY159" s="3"/>
      <c r="ZZ159" s="3"/>
      <c r="AAA159" s="3"/>
      <c r="AAB159" s="3"/>
      <c r="AAC159" s="3"/>
      <c r="AAD159" s="3"/>
      <c r="AAE159" s="3"/>
      <c r="AAF159" s="3"/>
      <c r="AAG159" s="3"/>
      <c r="AAH159" s="3"/>
      <c r="AAI159" s="3"/>
      <c r="AAJ159" s="3"/>
      <c r="AAK159" s="3"/>
      <c r="AAL159" s="3"/>
      <c r="AAM159" s="3"/>
      <c r="AAN159" s="3"/>
      <c r="AAO159" s="3"/>
      <c r="AAP159" s="3"/>
      <c r="AAQ159" s="3"/>
      <c r="AAR159" s="3"/>
      <c r="AAS159" s="3"/>
      <c r="AAT159" s="3"/>
      <c r="AAU159" s="3"/>
      <c r="AAV159" s="3"/>
      <c r="AAW159" s="3"/>
      <c r="AAX159" s="3"/>
      <c r="AAY159" s="3"/>
      <c r="AAZ159" s="3"/>
      <c r="ABA159" s="3"/>
      <c r="ABB159" s="3"/>
      <c r="ABC159" s="3"/>
      <c r="ABD159" s="3"/>
      <c r="ABE159" s="3"/>
      <c r="ABF159" s="3"/>
      <c r="ABG159" s="3"/>
      <c r="ABH159" s="3"/>
      <c r="ABI159" s="3"/>
      <c r="ABJ159" s="3"/>
      <c r="ABK159" s="3"/>
      <c r="ABL159" s="3"/>
      <c r="ABM159" s="3"/>
      <c r="ABN159" s="3"/>
      <c r="ABO159" s="3"/>
      <c r="ABP159" s="3"/>
      <c r="ABQ159" s="3"/>
      <c r="ABR159" s="3"/>
      <c r="ABS159" s="3"/>
      <c r="ABT159" s="3"/>
      <c r="ABU159" s="3"/>
      <c r="ABV159" s="3"/>
      <c r="ABW159" s="3"/>
      <c r="ABX159" s="3"/>
      <c r="ABY159" s="3"/>
      <c r="ABZ159" s="3"/>
      <c r="ACA159" s="3"/>
      <c r="ACB159" s="3"/>
      <c r="ACC159" s="3"/>
      <c r="ACD159" s="3"/>
      <c r="ACE159" s="3"/>
      <c r="ACF159" s="3"/>
      <c r="ACG159" s="3"/>
      <c r="ACH159" s="3"/>
      <c r="ACI159" s="3"/>
      <c r="ACJ159" s="3"/>
      <c r="ACK159" s="3"/>
      <c r="ACL159" s="3"/>
      <c r="ACM159" s="3"/>
      <c r="ACN159" s="3"/>
      <c r="ACO159" s="3"/>
      <c r="ACP159" s="3"/>
      <c r="ACQ159" s="3"/>
      <c r="ACR159" s="3"/>
      <c r="ACS159" s="3"/>
      <c r="ACT159" s="3"/>
      <c r="ACU159" s="3"/>
      <c r="ACV159" s="3"/>
    </row>
    <row r="160" spans="1:776" ht="7.5" customHeight="1" x14ac:dyDescent="0.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c r="JW160" s="3"/>
      <c r="JX160" s="3"/>
      <c r="JY160" s="3"/>
      <c r="JZ160" s="3"/>
      <c r="KA160" s="3"/>
      <c r="KB160" s="3"/>
      <c r="KC160" s="3"/>
      <c r="KD160" s="3"/>
      <c r="KE160" s="3"/>
      <c r="KF160" s="3"/>
      <c r="KG160" s="3"/>
      <c r="KH160" s="3"/>
      <c r="KI160" s="3"/>
      <c r="KJ160" s="3"/>
      <c r="KK160" s="3"/>
      <c r="KL160" s="3"/>
      <c r="KM160" s="3"/>
      <c r="KN160" s="3"/>
      <c r="KO160" s="3"/>
      <c r="KP160" s="3"/>
      <c r="KQ160" s="3"/>
      <c r="KR160" s="3"/>
      <c r="KS160" s="3"/>
      <c r="KT160" s="3"/>
      <c r="KU160" s="3"/>
      <c r="KV160" s="3"/>
      <c r="KW160" s="3"/>
      <c r="KX160" s="3"/>
      <c r="KY160" s="3"/>
      <c r="KZ160" s="3"/>
      <c r="LA160" s="3"/>
      <c r="LB160" s="3"/>
      <c r="LC160" s="3"/>
      <c r="LD160" s="3"/>
      <c r="LE160" s="3"/>
      <c r="LF160" s="3"/>
      <c r="LG160" s="3"/>
      <c r="LH160" s="3"/>
      <c r="LI160" s="3"/>
      <c r="LJ160" s="3"/>
      <c r="LK160" s="3"/>
      <c r="LL160" s="3"/>
      <c r="LM160" s="3"/>
      <c r="LN160" s="3"/>
      <c r="LO160" s="3"/>
      <c r="LP160" s="3"/>
      <c r="LQ160" s="3"/>
      <c r="LR160" s="3"/>
      <c r="LS160" s="3"/>
      <c r="LT160" s="3"/>
      <c r="LU160" s="3"/>
      <c r="LV160" s="3"/>
      <c r="LW160" s="3"/>
      <c r="LX160" s="3"/>
      <c r="LY160" s="3"/>
      <c r="LZ160" s="3"/>
      <c r="MA160" s="3"/>
      <c r="MB160" s="3"/>
      <c r="MC160" s="3"/>
      <c r="MD160" s="3"/>
      <c r="ME160" s="3"/>
      <c r="MF160" s="3"/>
      <c r="MG160" s="3"/>
      <c r="MH160" s="3"/>
      <c r="MI160" s="3"/>
      <c r="MJ160" s="3"/>
      <c r="MK160" s="3"/>
      <c r="ML160" s="3"/>
      <c r="MM160" s="3"/>
      <c r="MN160" s="3"/>
      <c r="MO160" s="3"/>
      <c r="MP160" s="3"/>
      <c r="MQ160" s="3"/>
      <c r="MR160" s="3"/>
      <c r="MS160" s="3"/>
      <c r="MT160" s="3"/>
      <c r="MU160" s="3"/>
      <c r="MV160" s="3"/>
      <c r="MW160" s="3"/>
      <c r="MX160" s="3"/>
      <c r="MY160" s="3"/>
      <c r="MZ160" s="3"/>
      <c r="NA160" s="3"/>
      <c r="NB160" s="3"/>
      <c r="NC160" s="3"/>
      <c r="ND160" s="3"/>
      <c r="NE160" s="3"/>
      <c r="NF160" s="3"/>
      <c r="NG160" s="3"/>
      <c r="NH160" s="3"/>
      <c r="NI160" s="3"/>
      <c r="NJ160" s="3"/>
      <c r="NK160" s="3"/>
      <c r="NL160" s="3"/>
      <c r="NM160" s="3"/>
      <c r="NN160" s="3"/>
      <c r="NO160" s="3"/>
      <c r="NP160" s="3"/>
      <c r="NQ160" s="3"/>
      <c r="NR160" s="3"/>
      <c r="NS160" s="3"/>
      <c r="NT160" s="3"/>
      <c r="NU160" s="3"/>
      <c r="NV160" s="3"/>
      <c r="NW160" s="3"/>
      <c r="NX160" s="3"/>
      <c r="NY160" s="3"/>
      <c r="NZ160" s="3"/>
      <c r="OA160" s="3"/>
      <c r="OB160" s="3"/>
      <c r="OC160" s="3"/>
      <c r="OD160" s="3"/>
      <c r="OE160" s="3"/>
      <c r="OF160" s="3"/>
      <c r="OG160" s="3"/>
      <c r="OH160" s="3"/>
      <c r="OI160" s="3"/>
      <c r="OJ160" s="3"/>
      <c r="OK160" s="3"/>
      <c r="OL160" s="3"/>
      <c r="OM160" s="3"/>
      <c r="ON160" s="3"/>
      <c r="OO160" s="3"/>
      <c r="OP160" s="3"/>
      <c r="OQ160" s="3"/>
      <c r="OR160" s="3"/>
      <c r="OS160" s="3"/>
      <c r="OT160" s="3"/>
      <c r="OU160" s="3"/>
      <c r="OV160" s="3"/>
      <c r="OW160" s="3"/>
      <c r="OX160" s="3"/>
      <c r="OY160" s="3"/>
      <c r="OZ160" s="3"/>
      <c r="PA160" s="3"/>
      <c r="PB160" s="3"/>
      <c r="PC160" s="3"/>
      <c r="PD160" s="3"/>
      <c r="PE160" s="3"/>
      <c r="PF160" s="3"/>
      <c r="PG160" s="3"/>
      <c r="PH160" s="3"/>
      <c r="PI160" s="3"/>
      <c r="PJ160" s="3"/>
      <c r="PK160" s="3"/>
      <c r="PL160" s="3"/>
      <c r="PM160" s="3"/>
      <c r="PN160" s="3"/>
      <c r="PO160" s="3"/>
      <c r="PP160" s="3"/>
      <c r="PQ160" s="3"/>
      <c r="PR160" s="3"/>
      <c r="PS160" s="3"/>
      <c r="PT160" s="3"/>
      <c r="PU160" s="3"/>
      <c r="PV160" s="3"/>
      <c r="PW160" s="3"/>
      <c r="PX160" s="3"/>
      <c r="PY160" s="3"/>
      <c r="PZ160" s="3"/>
      <c r="QA160" s="3"/>
      <c r="QB160" s="3"/>
      <c r="QC160" s="3"/>
      <c r="QD160" s="3"/>
      <c r="QE160" s="3"/>
      <c r="QF160" s="3"/>
      <c r="QG160" s="3"/>
      <c r="QH160" s="3"/>
      <c r="QI160" s="3"/>
      <c r="QJ160" s="3"/>
      <c r="QK160" s="3"/>
      <c r="QL160" s="3"/>
      <c r="QM160" s="3"/>
      <c r="QN160" s="3"/>
      <c r="QO160" s="3"/>
      <c r="QP160" s="3"/>
      <c r="QQ160" s="3"/>
      <c r="QR160" s="3"/>
      <c r="QS160" s="3"/>
      <c r="QT160" s="3"/>
      <c r="QU160" s="3"/>
      <c r="QV160" s="3"/>
      <c r="QW160" s="3"/>
      <c r="QX160" s="3"/>
      <c r="QY160" s="3"/>
      <c r="QZ160" s="3"/>
      <c r="RA160" s="3"/>
      <c r="RB160" s="3"/>
      <c r="RC160" s="3"/>
      <c r="RD160" s="3"/>
      <c r="RE160" s="3"/>
      <c r="RF160" s="3"/>
      <c r="RG160" s="3"/>
      <c r="RH160" s="3"/>
      <c r="RI160" s="3"/>
      <c r="RJ160" s="3"/>
      <c r="RK160" s="3"/>
      <c r="RL160" s="3"/>
      <c r="RM160" s="3"/>
      <c r="RN160" s="3"/>
      <c r="RO160" s="3"/>
      <c r="RP160" s="3"/>
      <c r="RQ160" s="3"/>
      <c r="RR160" s="3"/>
      <c r="RS160" s="3"/>
      <c r="RT160" s="3"/>
      <c r="RU160" s="3"/>
      <c r="RV160" s="3"/>
      <c r="RW160" s="3"/>
      <c r="RX160" s="3"/>
      <c r="RY160" s="3"/>
      <c r="RZ160" s="3"/>
      <c r="SA160" s="3"/>
      <c r="SB160" s="3"/>
      <c r="SC160" s="3"/>
      <c r="SD160" s="3"/>
      <c r="SE160" s="3"/>
      <c r="SF160" s="3"/>
      <c r="SG160" s="3"/>
      <c r="SH160" s="3"/>
      <c r="SI160" s="3"/>
      <c r="SJ160" s="3"/>
      <c r="SK160" s="3"/>
      <c r="SL160" s="3"/>
      <c r="SM160" s="3"/>
      <c r="SN160" s="3"/>
      <c r="SO160" s="3"/>
      <c r="SP160" s="3"/>
      <c r="SQ160" s="3"/>
      <c r="SR160" s="3"/>
      <c r="SS160" s="3"/>
      <c r="ST160" s="3"/>
      <c r="SU160" s="3"/>
      <c r="SV160" s="3"/>
      <c r="SW160" s="3"/>
      <c r="SX160" s="3"/>
      <c r="SY160" s="3"/>
      <c r="SZ160" s="3"/>
      <c r="TA160" s="3"/>
      <c r="TB160" s="3"/>
      <c r="TC160" s="3"/>
      <c r="TD160" s="3"/>
      <c r="TE160" s="3"/>
      <c r="TF160" s="3"/>
      <c r="TG160" s="3"/>
      <c r="TH160" s="3"/>
      <c r="TI160" s="3"/>
      <c r="TJ160" s="3"/>
      <c r="TK160" s="3"/>
      <c r="TL160" s="3"/>
      <c r="TM160" s="3"/>
      <c r="TN160" s="3"/>
      <c r="TO160" s="3"/>
      <c r="TP160" s="3"/>
      <c r="TQ160" s="3"/>
      <c r="TR160" s="3"/>
      <c r="TS160" s="3"/>
      <c r="TT160" s="3"/>
      <c r="TU160" s="3"/>
      <c r="TV160" s="3"/>
      <c r="TW160" s="3"/>
      <c r="TX160" s="3"/>
      <c r="TY160" s="3"/>
      <c r="TZ160" s="3"/>
      <c r="UA160" s="3"/>
      <c r="UB160" s="3"/>
      <c r="UC160" s="3"/>
      <c r="UD160" s="3"/>
      <c r="UE160" s="3"/>
      <c r="UF160" s="3"/>
      <c r="UG160" s="3"/>
      <c r="UH160" s="3"/>
      <c r="UI160" s="3"/>
      <c r="UJ160" s="3"/>
      <c r="UK160" s="3"/>
      <c r="UL160" s="3"/>
      <c r="UM160" s="3"/>
      <c r="UN160" s="3"/>
      <c r="UO160" s="3"/>
      <c r="UP160" s="3"/>
      <c r="UQ160" s="3"/>
      <c r="UR160" s="3"/>
      <c r="US160" s="3"/>
      <c r="UT160" s="3"/>
      <c r="UU160" s="3"/>
      <c r="UV160" s="3"/>
      <c r="UW160" s="3"/>
      <c r="UX160" s="3"/>
      <c r="UY160" s="3"/>
      <c r="UZ160" s="3"/>
      <c r="VA160" s="3"/>
      <c r="VB160" s="3"/>
      <c r="VC160" s="3"/>
      <c r="VD160" s="3"/>
      <c r="VE160" s="3"/>
      <c r="VF160" s="3"/>
      <c r="VG160" s="3"/>
      <c r="VH160" s="3"/>
      <c r="VI160" s="3"/>
      <c r="VJ160" s="3"/>
      <c r="VK160" s="3"/>
      <c r="VL160" s="3"/>
      <c r="VM160" s="3"/>
      <c r="VN160" s="3"/>
      <c r="VO160" s="3"/>
      <c r="VP160" s="3"/>
      <c r="VQ160" s="3"/>
      <c r="VR160" s="3"/>
      <c r="VS160" s="3"/>
      <c r="VT160" s="3"/>
      <c r="VU160" s="3"/>
      <c r="VV160" s="3"/>
      <c r="VW160" s="3"/>
      <c r="VX160" s="3"/>
      <c r="VY160" s="3"/>
      <c r="VZ160" s="3"/>
      <c r="WA160" s="3"/>
      <c r="WB160" s="3"/>
      <c r="WC160" s="3"/>
      <c r="WD160" s="3"/>
      <c r="WE160" s="3"/>
      <c r="WF160" s="3"/>
      <c r="WG160" s="3"/>
      <c r="WH160" s="3"/>
      <c r="WI160" s="3"/>
      <c r="WJ160" s="3"/>
      <c r="WK160" s="3"/>
      <c r="WL160" s="3"/>
      <c r="WM160" s="3"/>
      <c r="WN160" s="3"/>
      <c r="WO160" s="3"/>
      <c r="WP160" s="3"/>
      <c r="WQ160" s="3"/>
      <c r="WR160" s="3"/>
      <c r="WS160" s="3"/>
      <c r="WT160" s="3"/>
      <c r="WU160" s="3"/>
      <c r="WV160" s="3"/>
      <c r="WW160" s="3"/>
      <c r="WX160" s="3"/>
      <c r="WY160" s="3"/>
      <c r="WZ160" s="3"/>
      <c r="XA160" s="3"/>
      <c r="XB160" s="3"/>
      <c r="XC160" s="3"/>
      <c r="XD160" s="3"/>
      <c r="XE160" s="3"/>
      <c r="XF160" s="3"/>
      <c r="XG160" s="3"/>
      <c r="XH160" s="3"/>
      <c r="XI160" s="3"/>
      <c r="XJ160" s="3"/>
      <c r="XK160" s="3"/>
      <c r="XL160" s="3"/>
      <c r="XM160" s="3"/>
      <c r="XN160" s="3"/>
      <c r="XO160" s="3"/>
      <c r="XP160" s="3"/>
      <c r="XQ160" s="3"/>
      <c r="XR160" s="3"/>
      <c r="XS160" s="3"/>
      <c r="XT160" s="3"/>
      <c r="XU160" s="3"/>
      <c r="XV160" s="3"/>
      <c r="XW160" s="3"/>
      <c r="XX160" s="3"/>
      <c r="XY160" s="3"/>
      <c r="XZ160" s="3"/>
      <c r="YA160" s="3"/>
      <c r="YB160" s="3"/>
      <c r="YC160" s="3"/>
      <c r="YD160" s="3"/>
      <c r="YE160" s="3"/>
      <c r="YF160" s="3"/>
      <c r="YG160" s="3"/>
      <c r="YH160" s="3"/>
      <c r="YI160" s="3"/>
      <c r="YJ160" s="3"/>
      <c r="YK160" s="3"/>
      <c r="YL160" s="3"/>
      <c r="YM160" s="3"/>
      <c r="YN160" s="3"/>
      <c r="YO160" s="3"/>
      <c r="YP160" s="3"/>
      <c r="YQ160" s="3"/>
      <c r="YR160" s="3"/>
      <c r="YS160" s="3"/>
      <c r="YT160" s="3"/>
      <c r="YU160" s="3"/>
      <c r="YV160" s="3"/>
      <c r="YW160" s="3"/>
      <c r="YX160" s="3"/>
      <c r="YY160" s="3"/>
      <c r="YZ160" s="3"/>
      <c r="ZA160" s="3"/>
      <c r="ZB160" s="3"/>
      <c r="ZC160" s="3"/>
      <c r="ZD160" s="3"/>
      <c r="ZE160" s="3"/>
      <c r="ZF160" s="3"/>
      <c r="ZG160" s="3"/>
      <c r="ZH160" s="3"/>
      <c r="ZI160" s="3"/>
      <c r="ZJ160" s="3"/>
      <c r="ZK160" s="3"/>
      <c r="ZL160" s="3"/>
      <c r="ZM160" s="3"/>
      <c r="ZN160" s="3"/>
      <c r="ZO160" s="3"/>
      <c r="ZP160" s="3"/>
      <c r="ZQ160" s="3"/>
      <c r="ZR160" s="3"/>
      <c r="ZS160" s="3"/>
      <c r="ZT160" s="3"/>
      <c r="ZU160" s="3"/>
      <c r="ZV160" s="3"/>
      <c r="ZW160" s="3"/>
      <c r="ZX160" s="3"/>
      <c r="ZY160" s="3"/>
      <c r="ZZ160" s="3"/>
      <c r="AAA160" s="3"/>
      <c r="AAB160" s="3"/>
      <c r="AAC160" s="3"/>
      <c r="AAD160" s="3"/>
      <c r="AAE160" s="3"/>
      <c r="AAF160" s="3"/>
      <c r="AAG160" s="3"/>
      <c r="AAH160" s="3"/>
      <c r="AAI160" s="3"/>
      <c r="AAJ160" s="3"/>
      <c r="AAK160" s="3"/>
      <c r="AAL160" s="3"/>
      <c r="AAM160" s="3"/>
      <c r="AAN160" s="3"/>
      <c r="AAO160" s="3"/>
      <c r="AAP160" s="3"/>
      <c r="AAQ160" s="3"/>
      <c r="AAR160" s="3"/>
      <c r="AAS160" s="3"/>
      <c r="AAT160" s="3"/>
      <c r="AAU160" s="3"/>
      <c r="AAV160" s="3"/>
      <c r="AAW160" s="3"/>
      <c r="AAX160" s="3"/>
      <c r="AAY160" s="3"/>
      <c r="AAZ160" s="3"/>
      <c r="ABA160" s="3"/>
      <c r="ABB160" s="3"/>
      <c r="ABC160" s="3"/>
      <c r="ABD160" s="3"/>
      <c r="ABE160" s="3"/>
      <c r="ABF160" s="3"/>
      <c r="ABG160" s="3"/>
      <c r="ABH160" s="3"/>
      <c r="ABI160" s="3"/>
      <c r="ABJ160" s="3"/>
      <c r="ABK160" s="3"/>
      <c r="ABL160" s="3"/>
      <c r="ABM160" s="3"/>
      <c r="ABN160" s="3"/>
      <c r="ABO160" s="3"/>
      <c r="ABP160" s="3"/>
      <c r="ABQ160" s="3"/>
      <c r="ABR160" s="3"/>
      <c r="ABS160" s="3"/>
      <c r="ABT160" s="3"/>
      <c r="ABU160" s="3"/>
      <c r="ABV160" s="3"/>
      <c r="ABW160" s="3"/>
      <c r="ABX160" s="3"/>
      <c r="ABY160" s="3"/>
      <c r="ABZ160" s="3"/>
      <c r="ACA160" s="3"/>
      <c r="ACB160" s="3"/>
      <c r="ACC160" s="3"/>
      <c r="ACD160" s="3"/>
      <c r="ACE160" s="3"/>
      <c r="ACF160" s="3"/>
      <c r="ACG160" s="3"/>
      <c r="ACH160" s="3"/>
      <c r="ACI160" s="3"/>
      <c r="ACJ160" s="3"/>
      <c r="ACK160" s="3"/>
      <c r="ACL160" s="3"/>
      <c r="ACM160" s="3"/>
      <c r="ACN160" s="3"/>
      <c r="ACO160" s="3"/>
      <c r="ACP160" s="3"/>
      <c r="ACQ160" s="3"/>
      <c r="ACR160" s="3"/>
      <c r="ACS160" s="3"/>
      <c r="ACT160" s="3"/>
      <c r="ACU160" s="3"/>
      <c r="ACV160" s="3"/>
    </row>
    <row r="161" spans="1:776" ht="9" customHeight="1" thickBot="1" x14ac:dyDescent="0.35">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c r="JW161" s="3"/>
      <c r="JX161" s="3"/>
      <c r="JY161" s="3"/>
      <c r="JZ161" s="3"/>
      <c r="KA161" s="3"/>
      <c r="KB161" s="3"/>
      <c r="KC161" s="3"/>
      <c r="KD161" s="3"/>
      <c r="KE161" s="3"/>
      <c r="KF161" s="3"/>
      <c r="KG161" s="3"/>
      <c r="KH161" s="3"/>
      <c r="KI161" s="3"/>
      <c r="KJ161" s="3"/>
      <c r="KK161" s="3"/>
      <c r="KL161" s="3"/>
      <c r="KM161" s="3"/>
      <c r="KN161" s="3"/>
      <c r="KO161" s="3"/>
      <c r="KP161" s="3"/>
      <c r="KQ161" s="3"/>
      <c r="KR161" s="3"/>
      <c r="KS161" s="3"/>
      <c r="KT161" s="3"/>
      <c r="KU161" s="3"/>
      <c r="KV161" s="3"/>
      <c r="KW161" s="3"/>
      <c r="KX161" s="3"/>
      <c r="KY161" s="3"/>
      <c r="KZ161" s="3"/>
      <c r="LA161" s="3"/>
      <c r="LB161" s="3"/>
      <c r="LC161" s="3"/>
      <c r="LD161" s="3"/>
      <c r="LE161" s="3"/>
      <c r="LF161" s="3"/>
      <c r="LG161" s="3"/>
      <c r="LH161" s="3"/>
      <c r="LI161" s="3"/>
      <c r="LJ161" s="3"/>
      <c r="LK161" s="3"/>
      <c r="LL161" s="3"/>
      <c r="LM161" s="3"/>
      <c r="LN161" s="3"/>
      <c r="LO161" s="3"/>
      <c r="LP161" s="3"/>
      <c r="LQ161" s="3"/>
      <c r="LR161" s="3"/>
      <c r="LS161" s="3"/>
      <c r="LT161" s="3"/>
      <c r="LU161" s="3"/>
      <c r="LV161" s="3"/>
      <c r="LW161" s="3"/>
      <c r="LX161" s="3"/>
      <c r="LY161" s="3"/>
      <c r="LZ161" s="3"/>
      <c r="MA161" s="3"/>
      <c r="MB161" s="3"/>
      <c r="MC161" s="3"/>
      <c r="MD161" s="3"/>
      <c r="ME161" s="3"/>
      <c r="MF161" s="3"/>
      <c r="MG161" s="3"/>
      <c r="MH161" s="3"/>
      <c r="MI161" s="3"/>
      <c r="MJ161" s="3"/>
      <c r="MK161" s="3"/>
      <c r="ML161" s="3"/>
      <c r="MM161" s="3"/>
      <c r="MN161" s="3"/>
      <c r="MO161" s="3"/>
      <c r="MP161" s="3"/>
      <c r="MQ161" s="3"/>
      <c r="MR161" s="3"/>
      <c r="MS161" s="3"/>
      <c r="MT161" s="3"/>
      <c r="MU161" s="3"/>
      <c r="MV161" s="3"/>
      <c r="MW161" s="3"/>
      <c r="MX161" s="3"/>
      <c r="MY161" s="3"/>
      <c r="MZ161" s="3"/>
      <c r="NA161" s="3"/>
      <c r="NB161" s="3"/>
      <c r="NC161" s="3"/>
      <c r="ND161" s="3"/>
      <c r="NE161" s="3"/>
      <c r="NF161" s="3"/>
      <c r="NG161" s="3"/>
      <c r="NH161" s="3"/>
      <c r="NI161" s="3"/>
      <c r="NJ161" s="3"/>
      <c r="NK161" s="3"/>
      <c r="NL161" s="3"/>
      <c r="NM161" s="3"/>
      <c r="NN161" s="3"/>
      <c r="NO161" s="3"/>
      <c r="NP161" s="3"/>
      <c r="NQ161" s="3"/>
      <c r="NR161" s="3"/>
      <c r="NS161" s="3"/>
      <c r="NT161" s="3"/>
      <c r="NU161" s="3"/>
      <c r="NV161" s="3"/>
      <c r="NW161" s="3"/>
      <c r="NX161" s="3"/>
      <c r="NY161" s="3"/>
      <c r="NZ161" s="3"/>
      <c r="OA161" s="3"/>
      <c r="OB161" s="3"/>
      <c r="OC161" s="3"/>
      <c r="OD161" s="3"/>
      <c r="OE161" s="3"/>
      <c r="OF161" s="3"/>
      <c r="OG161" s="3"/>
      <c r="OH161" s="3"/>
      <c r="OI161" s="3"/>
      <c r="OJ161" s="3"/>
      <c r="OK161" s="3"/>
      <c r="OL161" s="3"/>
      <c r="OM161" s="3"/>
      <c r="ON161" s="3"/>
      <c r="OO161" s="3"/>
      <c r="OP161" s="3"/>
      <c r="OQ161" s="3"/>
      <c r="OR161" s="3"/>
      <c r="OS161" s="3"/>
      <c r="OT161" s="3"/>
      <c r="OU161" s="3"/>
      <c r="OV161" s="3"/>
      <c r="OW161" s="3"/>
      <c r="OX161" s="3"/>
      <c r="OY161" s="3"/>
      <c r="OZ161" s="3"/>
      <c r="PA161" s="3"/>
      <c r="PB161" s="3"/>
      <c r="PC161" s="3"/>
      <c r="PD161" s="3"/>
      <c r="PE161" s="3"/>
      <c r="PF161" s="3"/>
      <c r="PG161" s="3"/>
      <c r="PH161" s="3"/>
      <c r="PI161" s="3"/>
      <c r="PJ161" s="3"/>
      <c r="PK161" s="3"/>
      <c r="PL161" s="3"/>
      <c r="PM161" s="3"/>
      <c r="PN161" s="3"/>
      <c r="PO161" s="3"/>
      <c r="PP161" s="3"/>
      <c r="PQ161" s="3"/>
      <c r="PR161" s="3"/>
      <c r="PS161" s="3"/>
      <c r="PT161" s="3"/>
      <c r="PU161" s="3"/>
      <c r="PV161" s="3"/>
      <c r="PW161" s="3"/>
      <c r="PX161" s="3"/>
      <c r="PY161" s="3"/>
      <c r="PZ161" s="3"/>
      <c r="QA161" s="3"/>
      <c r="QB161" s="3"/>
      <c r="QC161" s="3"/>
      <c r="QD161" s="3"/>
      <c r="QE161" s="3"/>
      <c r="QF161" s="3"/>
      <c r="QG161" s="3"/>
      <c r="QH161" s="3"/>
      <c r="QI161" s="3"/>
      <c r="QJ161" s="3"/>
      <c r="QK161" s="3"/>
      <c r="QL161" s="3"/>
      <c r="QM161" s="3"/>
      <c r="QN161" s="3"/>
      <c r="QO161" s="3"/>
      <c r="QP161" s="3"/>
      <c r="QQ161" s="3"/>
      <c r="QR161" s="3"/>
      <c r="QS161" s="3"/>
      <c r="QT161" s="3"/>
      <c r="QU161" s="3"/>
      <c r="QV161" s="3"/>
      <c r="QW161" s="3"/>
      <c r="QX161" s="3"/>
      <c r="QY161" s="3"/>
      <c r="QZ161" s="3"/>
      <c r="RA161" s="3"/>
      <c r="RB161" s="3"/>
      <c r="RC161" s="3"/>
      <c r="RD161" s="3"/>
      <c r="RE161" s="3"/>
      <c r="RF161" s="3"/>
      <c r="RG161" s="3"/>
      <c r="RH161" s="3"/>
      <c r="RI161" s="3"/>
      <c r="RJ161" s="3"/>
      <c r="RK161" s="3"/>
      <c r="RL161" s="3"/>
      <c r="RM161" s="3"/>
      <c r="RN161" s="3"/>
      <c r="RO161" s="3"/>
      <c r="RP161" s="3"/>
      <c r="RQ161" s="3"/>
      <c r="RR161" s="3"/>
      <c r="RS161" s="3"/>
      <c r="RT161" s="3"/>
      <c r="RU161" s="3"/>
      <c r="RV161" s="3"/>
      <c r="RW161" s="3"/>
      <c r="RX161" s="3"/>
      <c r="RY161" s="3"/>
      <c r="RZ161" s="3"/>
      <c r="SA161" s="3"/>
      <c r="SB161" s="3"/>
      <c r="SC161" s="3"/>
      <c r="SD161" s="3"/>
      <c r="SE161" s="3"/>
      <c r="SF161" s="3"/>
      <c r="SG161" s="3"/>
      <c r="SH161" s="3"/>
      <c r="SI161" s="3"/>
      <c r="SJ161" s="3"/>
      <c r="SK161" s="3"/>
      <c r="SL161" s="3"/>
      <c r="SM161" s="3"/>
      <c r="SN161" s="3"/>
      <c r="SO161" s="3"/>
      <c r="SP161" s="3"/>
      <c r="SQ161" s="3"/>
      <c r="SR161" s="3"/>
      <c r="SS161" s="3"/>
      <c r="ST161" s="3"/>
      <c r="SU161" s="3"/>
      <c r="SV161" s="3"/>
      <c r="SW161" s="3"/>
      <c r="SX161" s="3"/>
      <c r="SY161" s="3"/>
      <c r="SZ161" s="3"/>
      <c r="TA161" s="3"/>
      <c r="TB161" s="3"/>
      <c r="TC161" s="3"/>
      <c r="TD161" s="3"/>
      <c r="TE161" s="3"/>
      <c r="TF161" s="3"/>
      <c r="TG161" s="3"/>
      <c r="TH161" s="3"/>
      <c r="TI161" s="3"/>
      <c r="TJ161" s="3"/>
      <c r="TK161" s="3"/>
      <c r="TL161" s="3"/>
      <c r="TM161" s="3"/>
      <c r="TN161" s="3"/>
      <c r="TO161" s="3"/>
      <c r="TP161" s="3"/>
      <c r="TQ161" s="3"/>
      <c r="TR161" s="3"/>
      <c r="TS161" s="3"/>
      <c r="TT161" s="3"/>
      <c r="TU161" s="3"/>
      <c r="TV161" s="3"/>
      <c r="TW161" s="3"/>
      <c r="TX161" s="3"/>
      <c r="TY161" s="3"/>
      <c r="TZ161" s="3"/>
      <c r="UA161" s="3"/>
      <c r="UB161" s="3"/>
      <c r="UC161" s="3"/>
      <c r="UD161" s="3"/>
      <c r="UE161" s="3"/>
      <c r="UF161" s="3"/>
      <c r="UG161" s="3"/>
      <c r="UH161" s="3"/>
      <c r="UI161" s="3"/>
      <c r="UJ161" s="3"/>
      <c r="UK161" s="3"/>
      <c r="UL161" s="3"/>
      <c r="UM161" s="3"/>
      <c r="UN161" s="3"/>
      <c r="UO161" s="3"/>
      <c r="UP161" s="3"/>
      <c r="UQ161" s="3"/>
      <c r="UR161" s="3"/>
      <c r="US161" s="3"/>
      <c r="UT161" s="3"/>
      <c r="UU161" s="3"/>
      <c r="UV161" s="3"/>
      <c r="UW161" s="3"/>
      <c r="UX161" s="3"/>
      <c r="UY161" s="3"/>
      <c r="UZ161" s="3"/>
      <c r="VA161" s="3"/>
      <c r="VB161" s="3"/>
      <c r="VC161" s="3"/>
      <c r="VD161" s="3"/>
      <c r="VE161" s="3"/>
      <c r="VF161" s="3"/>
      <c r="VG161" s="3"/>
      <c r="VH161" s="3"/>
      <c r="VI161" s="3"/>
      <c r="VJ161" s="3"/>
      <c r="VK161" s="3"/>
      <c r="VL161" s="3"/>
      <c r="VM161" s="3"/>
      <c r="VN161" s="3"/>
      <c r="VO161" s="3"/>
      <c r="VP161" s="3"/>
      <c r="VQ161" s="3"/>
      <c r="VR161" s="3"/>
      <c r="VS161" s="3"/>
      <c r="VT161" s="3"/>
      <c r="VU161" s="3"/>
      <c r="VV161" s="3"/>
      <c r="VW161" s="3"/>
      <c r="VX161" s="3"/>
      <c r="VY161" s="3"/>
      <c r="VZ161" s="3"/>
      <c r="WA161" s="3"/>
      <c r="WB161" s="3"/>
      <c r="WC161" s="3"/>
      <c r="WD161" s="3"/>
      <c r="WE161" s="3"/>
      <c r="WF161" s="3"/>
      <c r="WG161" s="3"/>
      <c r="WH161" s="3"/>
      <c r="WI161" s="3"/>
      <c r="WJ161" s="3"/>
      <c r="WK161" s="3"/>
      <c r="WL161" s="3"/>
      <c r="WM161" s="3"/>
      <c r="WN161" s="3"/>
      <c r="WO161" s="3"/>
      <c r="WP161" s="3"/>
      <c r="WQ161" s="3"/>
      <c r="WR161" s="3"/>
      <c r="WS161" s="3"/>
      <c r="WT161" s="3"/>
      <c r="WU161" s="3"/>
      <c r="WV161" s="3"/>
      <c r="WW161" s="3"/>
      <c r="WX161" s="3"/>
      <c r="WY161" s="3"/>
      <c r="WZ161" s="3"/>
      <c r="XA161" s="3"/>
      <c r="XB161" s="3"/>
      <c r="XC161" s="3"/>
      <c r="XD161" s="3"/>
      <c r="XE161" s="3"/>
      <c r="XF161" s="3"/>
      <c r="XG161" s="3"/>
      <c r="XH161" s="3"/>
      <c r="XI161" s="3"/>
      <c r="XJ161" s="3"/>
      <c r="XK161" s="3"/>
      <c r="XL161" s="3"/>
      <c r="XM161" s="3"/>
      <c r="XN161" s="3"/>
      <c r="XO161" s="3"/>
      <c r="XP161" s="3"/>
      <c r="XQ161" s="3"/>
      <c r="XR161" s="3"/>
      <c r="XS161" s="3"/>
      <c r="XT161" s="3"/>
      <c r="XU161" s="3"/>
      <c r="XV161" s="3"/>
      <c r="XW161" s="3"/>
      <c r="XX161" s="3"/>
      <c r="XY161" s="3"/>
      <c r="XZ161" s="3"/>
      <c r="YA161" s="3"/>
      <c r="YB161" s="3"/>
      <c r="YC161" s="3"/>
      <c r="YD161" s="3"/>
      <c r="YE161" s="3"/>
      <c r="YF161" s="3"/>
      <c r="YG161" s="3"/>
      <c r="YH161" s="3"/>
      <c r="YI161" s="3"/>
      <c r="YJ161" s="3"/>
      <c r="YK161" s="3"/>
      <c r="YL161" s="3"/>
      <c r="YM161" s="3"/>
      <c r="YN161" s="3"/>
      <c r="YO161" s="3"/>
      <c r="YP161" s="3"/>
      <c r="YQ161" s="3"/>
      <c r="YR161" s="3"/>
      <c r="YS161" s="3"/>
      <c r="YT161" s="3"/>
      <c r="YU161" s="3"/>
      <c r="YV161" s="3"/>
      <c r="YW161" s="3"/>
      <c r="YX161" s="3"/>
      <c r="YY161" s="3"/>
      <c r="YZ161" s="3"/>
      <c r="ZA161" s="3"/>
      <c r="ZB161" s="3"/>
      <c r="ZC161" s="3"/>
      <c r="ZD161" s="3"/>
      <c r="ZE161" s="3"/>
      <c r="ZF161" s="3"/>
      <c r="ZG161" s="3"/>
      <c r="ZH161" s="3"/>
      <c r="ZI161" s="3"/>
      <c r="ZJ161" s="3"/>
      <c r="ZK161" s="3"/>
      <c r="ZL161" s="3"/>
      <c r="ZM161" s="3"/>
      <c r="ZN161" s="3"/>
      <c r="ZO161" s="3"/>
      <c r="ZP161" s="3"/>
      <c r="ZQ161" s="3"/>
      <c r="ZR161" s="3"/>
      <c r="ZS161" s="3"/>
      <c r="ZT161" s="3"/>
      <c r="ZU161" s="3"/>
      <c r="ZV161" s="3"/>
      <c r="ZW161" s="3"/>
      <c r="ZX161" s="3"/>
      <c r="ZY161" s="3"/>
      <c r="ZZ161" s="3"/>
      <c r="AAA161" s="3"/>
      <c r="AAB161" s="3"/>
      <c r="AAC161" s="3"/>
      <c r="AAD161" s="3"/>
      <c r="AAE161" s="3"/>
      <c r="AAF161" s="3"/>
      <c r="AAG161" s="3"/>
      <c r="AAH161" s="3"/>
      <c r="AAI161" s="3"/>
      <c r="AAJ161" s="3"/>
      <c r="AAK161" s="3"/>
      <c r="AAL161" s="3"/>
      <c r="AAM161" s="3"/>
      <c r="AAN161" s="3"/>
      <c r="AAO161" s="3"/>
      <c r="AAP161" s="3"/>
      <c r="AAQ161" s="3"/>
      <c r="AAR161" s="3"/>
      <c r="AAS161" s="3"/>
      <c r="AAT161" s="3"/>
      <c r="AAU161" s="3"/>
      <c r="AAV161" s="3"/>
      <c r="AAW161" s="3"/>
      <c r="AAX161" s="3"/>
      <c r="AAY161" s="3"/>
      <c r="AAZ161" s="3"/>
      <c r="ABA161" s="3"/>
      <c r="ABB161" s="3"/>
      <c r="ABC161" s="3"/>
      <c r="ABD161" s="3"/>
      <c r="ABE161" s="3"/>
      <c r="ABF161" s="3"/>
      <c r="ABG161" s="3"/>
      <c r="ABH161" s="3"/>
      <c r="ABI161" s="3"/>
      <c r="ABJ161" s="3"/>
      <c r="ABK161" s="3"/>
      <c r="ABL161" s="3"/>
      <c r="ABM161" s="3"/>
      <c r="ABN161" s="3"/>
      <c r="ABO161" s="3"/>
      <c r="ABP161" s="3"/>
      <c r="ABQ161" s="3"/>
      <c r="ABR161" s="3"/>
      <c r="ABS161" s="3"/>
      <c r="ABT161" s="3"/>
      <c r="ABU161" s="3"/>
      <c r="ABV161" s="3"/>
      <c r="ABW161" s="3"/>
      <c r="ABX161" s="3"/>
      <c r="ABY161" s="3"/>
      <c r="ABZ161" s="3"/>
      <c r="ACA161" s="3"/>
      <c r="ACB161" s="3"/>
      <c r="ACC161" s="3"/>
      <c r="ACD161" s="3"/>
      <c r="ACE161" s="3"/>
      <c r="ACF161" s="3"/>
      <c r="ACG161" s="3"/>
      <c r="ACH161" s="3"/>
      <c r="ACI161" s="3"/>
      <c r="ACJ161" s="3"/>
      <c r="ACK161" s="3"/>
      <c r="ACL161" s="3"/>
      <c r="ACM161" s="3"/>
      <c r="ACN161" s="3"/>
      <c r="ACO161" s="3"/>
      <c r="ACP161" s="3"/>
      <c r="ACQ161" s="3"/>
      <c r="ACR161" s="3"/>
      <c r="ACS161" s="3"/>
      <c r="ACT161" s="3"/>
      <c r="ACU161" s="3"/>
      <c r="ACV161" s="3"/>
    </row>
    <row r="162" spans="1:776" ht="36" customHeight="1" thickBot="1" x14ac:dyDescent="0.35">
      <c r="G162" s="23" t="s">
        <v>1797</v>
      </c>
      <c r="H162" s="508" t="s">
        <v>1798</v>
      </c>
      <c r="I162" s="509"/>
    </row>
    <row r="163" spans="1:776" s="25" customFormat="1" ht="34.5" customHeight="1" thickBot="1" x14ac:dyDescent="0.4">
      <c r="A163" s="522" t="s">
        <v>1825</v>
      </c>
      <c r="B163" s="523"/>
      <c r="C163" s="523"/>
      <c r="D163" s="523"/>
      <c r="E163" s="523"/>
      <c r="F163" s="524"/>
      <c r="G163" s="141">
        <f>+G165+G167+G176+G180+G181+G183</f>
        <v>0</v>
      </c>
      <c r="H163" s="506" t="s">
        <v>2040</v>
      </c>
      <c r="I163" s="507"/>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c r="BH163" s="121"/>
      <c r="BI163" s="121"/>
      <c r="BJ163" s="121"/>
      <c r="BK163" s="121"/>
      <c r="BL163" s="121"/>
      <c r="BM163" s="121"/>
      <c r="BN163" s="121"/>
      <c r="BO163" s="121"/>
      <c r="BP163" s="121"/>
      <c r="BQ163" s="121"/>
      <c r="BR163" s="121"/>
      <c r="BS163" s="121"/>
      <c r="BT163" s="121"/>
      <c r="BU163" s="121"/>
      <c r="BV163" s="121"/>
      <c r="BW163" s="121"/>
      <c r="BX163" s="121"/>
      <c r="BY163" s="121"/>
      <c r="BZ163" s="121"/>
      <c r="CA163" s="121"/>
      <c r="CB163" s="121"/>
      <c r="CC163" s="121"/>
      <c r="CD163" s="121"/>
      <c r="CE163" s="121"/>
      <c r="CF163" s="121"/>
      <c r="CG163" s="121"/>
      <c r="CH163" s="121"/>
      <c r="CI163" s="121"/>
      <c r="CJ163" s="121"/>
      <c r="CK163" s="121"/>
      <c r="CL163" s="121"/>
      <c r="CM163" s="121"/>
      <c r="CN163" s="121"/>
      <c r="CO163" s="121"/>
      <c r="CP163" s="121"/>
      <c r="CQ163" s="121"/>
      <c r="CR163" s="121"/>
      <c r="CS163" s="121"/>
      <c r="CT163" s="121"/>
      <c r="CU163" s="121"/>
      <c r="CV163" s="121"/>
      <c r="CW163" s="121"/>
      <c r="CX163" s="121"/>
      <c r="CY163" s="121"/>
      <c r="CZ163" s="121"/>
      <c r="DA163" s="121"/>
      <c r="DB163" s="121"/>
      <c r="DC163" s="121"/>
      <c r="DD163" s="121"/>
      <c r="DE163" s="121"/>
      <c r="DF163" s="121"/>
      <c r="DG163" s="121"/>
      <c r="DH163" s="121"/>
      <c r="DI163" s="121"/>
      <c r="DJ163" s="121"/>
      <c r="DK163" s="121"/>
      <c r="DL163" s="121"/>
      <c r="DM163" s="121"/>
      <c r="DN163" s="121"/>
      <c r="DO163" s="121"/>
      <c r="DP163" s="121"/>
      <c r="DQ163" s="121"/>
      <c r="DR163" s="121"/>
      <c r="DS163" s="121"/>
      <c r="DT163" s="121"/>
      <c r="DU163" s="121"/>
      <c r="DV163" s="121"/>
      <c r="DW163" s="121"/>
      <c r="DX163" s="121"/>
      <c r="DY163" s="121"/>
      <c r="DZ163" s="121"/>
      <c r="EA163" s="121"/>
      <c r="EB163" s="121"/>
      <c r="EC163" s="121"/>
      <c r="ED163" s="121"/>
      <c r="EE163" s="121"/>
      <c r="EF163" s="121"/>
      <c r="EG163" s="121"/>
      <c r="EH163" s="121"/>
      <c r="EI163" s="121"/>
      <c r="EJ163" s="121"/>
      <c r="EK163" s="121"/>
      <c r="EL163" s="121"/>
      <c r="EM163" s="121"/>
      <c r="EN163" s="121"/>
      <c r="EO163" s="121"/>
      <c r="EP163" s="121"/>
      <c r="EQ163" s="121"/>
      <c r="ER163" s="121"/>
      <c r="ES163" s="121"/>
      <c r="ET163" s="121"/>
      <c r="EU163" s="121"/>
      <c r="EV163" s="121"/>
      <c r="EW163" s="121"/>
      <c r="EX163" s="121"/>
      <c r="EY163" s="121"/>
      <c r="EZ163" s="121"/>
      <c r="FA163" s="121"/>
      <c r="FB163" s="121"/>
      <c r="FC163" s="121"/>
      <c r="FD163" s="121"/>
      <c r="FE163" s="121"/>
      <c r="FF163" s="121"/>
      <c r="FG163" s="121"/>
      <c r="FH163" s="121"/>
      <c r="FI163" s="121"/>
      <c r="FJ163" s="121"/>
      <c r="FK163" s="121"/>
      <c r="FL163" s="121"/>
      <c r="FM163" s="121"/>
      <c r="FN163" s="121"/>
      <c r="FO163" s="121"/>
      <c r="FP163" s="121"/>
      <c r="FQ163" s="121"/>
      <c r="FR163" s="121"/>
      <c r="FS163" s="121"/>
      <c r="FT163" s="121"/>
      <c r="FU163" s="121"/>
      <c r="FV163" s="121"/>
      <c r="FW163" s="121"/>
      <c r="FX163" s="121"/>
      <c r="FY163" s="121"/>
      <c r="FZ163" s="121"/>
      <c r="GA163" s="121"/>
      <c r="GB163" s="121"/>
      <c r="GC163" s="121"/>
      <c r="GD163" s="121"/>
      <c r="GE163" s="121"/>
      <c r="GF163" s="121"/>
      <c r="GG163" s="121"/>
      <c r="GH163" s="121"/>
      <c r="GI163" s="121"/>
      <c r="GJ163" s="121"/>
      <c r="GK163" s="121"/>
      <c r="GL163" s="121"/>
      <c r="GM163" s="121"/>
      <c r="GN163" s="121"/>
      <c r="GO163" s="121"/>
      <c r="GP163" s="121"/>
      <c r="GQ163" s="121"/>
      <c r="GR163" s="121"/>
      <c r="GS163" s="121"/>
      <c r="GT163" s="121"/>
      <c r="GU163" s="121"/>
      <c r="GV163" s="121"/>
      <c r="GW163" s="121"/>
      <c r="GX163" s="121"/>
      <c r="GY163" s="121"/>
      <c r="GZ163" s="121"/>
      <c r="HA163" s="121"/>
      <c r="HB163" s="121"/>
      <c r="HC163" s="121"/>
      <c r="HD163" s="121"/>
      <c r="HE163" s="121"/>
      <c r="HF163" s="121"/>
      <c r="HG163" s="121"/>
      <c r="HH163" s="121"/>
      <c r="HI163" s="121"/>
      <c r="HJ163" s="121"/>
      <c r="HK163" s="121"/>
      <c r="HL163" s="121"/>
      <c r="HM163" s="121"/>
      <c r="HN163" s="121"/>
      <c r="HO163" s="121"/>
      <c r="HP163" s="121"/>
      <c r="HQ163" s="121"/>
      <c r="HR163" s="121"/>
      <c r="HS163" s="121"/>
      <c r="HT163" s="121"/>
      <c r="HU163" s="121"/>
      <c r="HV163" s="121"/>
      <c r="HW163" s="121"/>
      <c r="HX163" s="121"/>
      <c r="HY163" s="121"/>
      <c r="HZ163" s="121"/>
      <c r="IA163" s="121"/>
      <c r="IB163" s="121"/>
      <c r="IC163" s="121"/>
      <c r="ID163" s="121"/>
      <c r="IE163" s="121"/>
      <c r="IF163" s="121"/>
      <c r="IG163" s="121"/>
      <c r="IH163" s="121"/>
      <c r="II163" s="121"/>
      <c r="IJ163" s="121"/>
      <c r="IK163" s="121"/>
      <c r="IL163" s="121"/>
      <c r="IM163" s="121"/>
      <c r="IN163" s="121"/>
      <c r="IO163" s="121"/>
      <c r="IP163" s="121"/>
      <c r="IQ163" s="121"/>
      <c r="IR163" s="121"/>
      <c r="IS163" s="121"/>
      <c r="IT163" s="121"/>
      <c r="IU163" s="121"/>
      <c r="IV163" s="121"/>
      <c r="IW163" s="121"/>
      <c r="IX163" s="121"/>
      <c r="IY163" s="121"/>
      <c r="IZ163" s="121"/>
      <c r="JA163" s="121"/>
      <c r="JB163" s="121"/>
      <c r="JC163" s="121"/>
      <c r="JD163" s="121"/>
      <c r="JE163" s="121"/>
      <c r="JF163" s="121"/>
      <c r="JG163" s="121"/>
      <c r="JH163" s="121"/>
      <c r="JI163" s="121"/>
      <c r="JJ163" s="121"/>
      <c r="JK163" s="121"/>
      <c r="JL163" s="121"/>
      <c r="JM163" s="121"/>
      <c r="JN163" s="121"/>
      <c r="JO163" s="121"/>
      <c r="JP163" s="121"/>
      <c r="JQ163" s="121"/>
      <c r="JR163" s="121"/>
      <c r="JS163" s="121"/>
      <c r="JT163" s="121"/>
      <c r="JU163" s="121"/>
      <c r="JV163" s="121"/>
      <c r="JW163" s="121"/>
      <c r="JX163" s="121"/>
      <c r="JY163" s="121"/>
      <c r="JZ163" s="121"/>
      <c r="KA163" s="121"/>
      <c r="KB163" s="121"/>
      <c r="KC163" s="121"/>
      <c r="KD163" s="121"/>
      <c r="KE163" s="121"/>
      <c r="KF163" s="121"/>
      <c r="KG163" s="121"/>
      <c r="KH163" s="121"/>
      <c r="KI163" s="121"/>
      <c r="KJ163" s="121"/>
      <c r="KK163" s="121"/>
      <c r="KL163" s="121"/>
      <c r="KM163" s="121"/>
      <c r="KN163" s="121"/>
      <c r="KO163" s="121"/>
      <c r="KP163" s="121"/>
      <c r="KQ163" s="121"/>
      <c r="KR163" s="121"/>
      <c r="KS163" s="121"/>
      <c r="KT163" s="121"/>
      <c r="KU163" s="121"/>
      <c r="KV163" s="121"/>
      <c r="KW163" s="121"/>
      <c r="KX163" s="121"/>
      <c r="KY163" s="121"/>
      <c r="KZ163" s="121"/>
      <c r="LA163" s="121"/>
      <c r="LB163" s="121"/>
      <c r="LC163" s="121"/>
      <c r="LD163" s="121"/>
      <c r="LE163" s="121"/>
      <c r="LF163" s="121"/>
      <c r="LG163" s="121"/>
      <c r="LH163" s="121"/>
      <c r="LI163" s="121"/>
      <c r="LJ163" s="121"/>
      <c r="LK163" s="121"/>
      <c r="LL163" s="121"/>
      <c r="LM163" s="121"/>
      <c r="LN163" s="121"/>
      <c r="LO163" s="121"/>
      <c r="LP163" s="121"/>
      <c r="LQ163" s="121"/>
      <c r="LR163" s="121"/>
      <c r="LS163" s="121"/>
      <c r="LT163" s="121"/>
      <c r="LU163" s="121"/>
      <c r="LV163" s="121"/>
      <c r="LW163" s="121"/>
      <c r="LX163" s="121"/>
      <c r="LY163" s="121"/>
      <c r="LZ163" s="121"/>
      <c r="MA163" s="121"/>
      <c r="MB163" s="121"/>
      <c r="MC163" s="121"/>
      <c r="MD163" s="121"/>
      <c r="ME163" s="121"/>
      <c r="MF163" s="121"/>
      <c r="MG163" s="121"/>
      <c r="MH163" s="121"/>
      <c r="MI163" s="121"/>
      <c r="MJ163" s="121"/>
      <c r="MK163" s="121"/>
      <c r="ML163" s="121"/>
      <c r="MM163" s="121"/>
      <c r="MN163" s="121"/>
      <c r="MO163" s="121"/>
      <c r="MP163" s="121"/>
      <c r="MQ163" s="121"/>
      <c r="MR163" s="121"/>
      <c r="MS163" s="121"/>
      <c r="MT163" s="121"/>
      <c r="MU163" s="121"/>
      <c r="MV163" s="121"/>
      <c r="MW163" s="121"/>
      <c r="MX163" s="121"/>
      <c r="MY163" s="121"/>
      <c r="MZ163" s="121"/>
      <c r="NA163" s="121"/>
      <c r="NB163" s="121"/>
      <c r="NC163" s="121"/>
      <c r="ND163" s="121"/>
      <c r="NE163" s="121"/>
      <c r="NF163" s="121"/>
      <c r="NG163" s="121"/>
      <c r="NH163" s="121"/>
      <c r="NI163" s="121"/>
      <c r="NJ163" s="121"/>
      <c r="NK163" s="121"/>
      <c r="NL163" s="121"/>
      <c r="NM163" s="121"/>
      <c r="NN163" s="121"/>
      <c r="NO163" s="121"/>
      <c r="NP163" s="121"/>
      <c r="NQ163" s="121"/>
      <c r="NR163" s="121"/>
      <c r="NS163" s="121"/>
      <c r="NT163" s="121"/>
      <c r="NU163" s="121"/>
      <c r="NV163" s="121"/>
      <c r="NW163" s="121"/>
      <c r="NX163" s="121"/>
      <c r="NY163" s="121"/>
      <c r="NZ163" s="121"/>
      <c r="OA163" s="121"/>
      <c r="OB163" s="121"/>
      <c r="OC163" s="121"/>
      <c r="OD163" s="121"/>
      <c r="OE163" s="121"/>
      <c r="OF163" s="121"/>
      <c r="OG163" s="121"/>
      <c r="OH163" s="121"/>
      <c r="OI163" s="121"/>
      <c r="OJ163" s="121"/>
      <c r="OK163" s="121"/>
      <c r="OL163" s="121"/>
      <c r="OM163" s="121"/>
      <c r="ON163" s="121"/>
      <c r="OO163" s="121"/>
      <c r="OP163" s="121"/>
      <c r="OQ163" s="121"/>
      <c r="OR163" s="121"/>
      <c r="OS163" s="121"/>
      <c r="OT163" s="121"/>
      <c r="OU163" s="121"/>
      <c r="OV163" s="121"/>
      <c r="OW163" s="121"/>
      <c r="OX163" s="121"/>
      <c r="OY163" s="121"/>
      <c r="OZ163" s="121"/>
      <c r="PA163" s="121"/>
      <c r="PB163" s="121"/>
      <c r="PC163" s="121"/>
      <c r="PD163" s="121"/>
      <c r="PE163" s="121"/>
      <c r="PF163" s="121"/>
      <c r="PG163" s="121"/>
      <c r="PH163" s="121"/>
      <c r="PI163" s="121"/>
      <c r="PJ163" s="121"/>
      <c r="PK163" s="121"/>
      <c r="PL163" s="121"/>
      <c r="PM163" s="121"/>
      <c r="PN163" s="121"/>
      <c r="PO163" s="121"/>
      <c r="PP163" s="121"/>
      <c r="PQ163" s="121"/>
      <c r="PR163" s="121"/>
      <c r="PS163" s="121"/>
      <c r="PT163" s="121"/>
      <c r="PU163" s="121"/>
      <c r="PV163" s="121"/>
      <c r="PW163" s="121"/>
      <c r="PX163" s="121"/>
      <c r="PY163" s="121"/>
      <c r="PZ163" s="121"/>
      <c r="QA163" s="121"/>
      <c r="QB163" s="121"/>
      <c r="QC163" s="121"/>
      <c r="QD163" s="121"/>
      <c r="QE163" s="121"/>
      <c r="QF163" s="121"/>
      <c r="QG163" s="121"/>
      <c r="QH163" s="121"/>
      <c r="QI163" s="121"/>
      <c r="QJ163" s="121"/>
      <c r="QK163" s="121"/>
      <c r="QL163" s="121"/>
      <c r="QM163" s="121"/>
      <c r="QN163" s="121"/>
      <c r="QO163" s="121"/>
      <c r="QP163" s="121"/>
      <c r="QQ163" s="121"/>
      <c r="QR163" s="121"/>
      <c r="QS163" s="121"/>
      <c r="QT163" s="121"/>
      <c r="QU163" s="121"/>
      <c r="QV163" s="121"/>
      <c r="QW163" s="121"/>
      <c r="QX163" s="121"/>
      <c r="QY163" s="121"/>
      <c r="QZ163" s="121"/>
      <c r="RA163" s="121"/>
      <c r="RB163" s="121"/>
      <c r="RC163" s="121"/>
      <c r="RD163" s="121"/>
      <c r="RE163" s="121"/>
      <c r="RF163" s="121"/>
      <c r="RG163" s="121"/>
      <c r="RH163" s="121"/>
      <c r="RI163" s="121"/>
      <c r="RJ163" s="121"/>
      <c r="RK163" s="121"/>
      <c r="RL163" s="121"/>
      <c r="RM163" s="121"/>
      <c r="RN163" s="121"/>
      <c r="RO163" s="121"/>
      <c r="RP163" s="121"/>
      <c r="RQ163" s="121"/>
      <c r="RR163" s="121"/>
      <c r="RS163" s="121"/>
      <c r="RT163" s="121"/>
      <c r="RU163" s="121"/>
      <c r="RV163" s="121"/>
      <c r="RW163" s="121"/>
      <c r="RX163" s="121"/>
      <c r="RY163" s="121"/>
      <c r="RZ163" s="121"/>
      <c r="SA163" s="121"/>
      <c r="SB163" s="121"/>
      <c r="SC163" s="121"/>
      <c r="SD163" s="121"/>
      <c r="SE163" s="121"/>
      <c r="SF163" s="121"/>
      <c r="SG163" s="121"/>
      <c r="SH163" s="121"/>
      <c r="SI163" s="121"/>
      <c r="SJ163" s="121"/>
      <c r="SK163" s="121"/>
      <c r="SL163" s="121"/>
      <c r="SM163" s="121"/>
      <c r="SN163" s="121"/>
      <c r="SO163" s="121"/>
      <c r="SP163" s="121"/>
      <c r="SQ163" s="121"/>
      <c r="SR163" s="121"/>
      <c r="SS163" s="121"/>
      <c r="ST163" s="121"/>
      <c r="SU163" s="121"/>
      <c r="SV163" s="121"/>
      <c r="SW163" s="121"/>
      <c r="SX163" s="121"/>
      <c r="SY163" s="121"/>
      <c r="SZ163" s="121"/>
      <c r="TA163" s="121"/>
      <c r="TB163" s="121"/>
      <c r="TC163" s="121"/>
      <c r="TD163" s="121"/>
      <c r="TE163" s="121"/>
      <c r="TF163" s="121"/>
      <c r="TG163" s="121"/>
      <c r="TH163" s="121"/>
      <c r="TI163" s="121"/>
      <c r="TJ163" s="121"/>
      <c r="TK163" s="121"/>
      <c r="TL163" s="121"/>
      <c r="TM163" s="121"/>
      <c r="TN163" s="121"/>
      <c r="TO163" s="121"/>
      <c r="TP163" s="121"/>
      <c r="TQ163" s="121"/>
      <c r="TR163" s="121"/>
      <c r="TS163" s="121"/>
      <c r="TT163" s="121"/>
      <c r="TU163" s="121"/>
      <c r="TV163" s="121"/>
      <c r="TW163" s="121"/>
      <c r="TX163" s="121"/>
      <c r="TY163" s="121"/>
      <c r="TZ163" s="121"/>
      <c r="UA163" s="121"/>
      <c r="UB163" s="121"/>
      <c r="UC163" s="121"/>
      <c r="UD163" s="121"/>
      <c r="UE163" s="121"/>
      <c r="UF163" s="121"/>
      <c r="UG163" s="121"/>
      <c r="UH163" s="121"/>
      <c r="UI163" s="121"/>
      <c r="UJ163" s="121"/>
      <c r="UK163" s="121"/>
      <c r="UL163" s="121"/>
      <c r="UM163" s="121"/>
      <c r="UN163" s="121"/>
      <c r="UO163" s="121"/>
      <c r="UP163" s="121"/>
      <c r="UQ163" s="121"/>
      <c r="UR163" s="121"/>
      <c r="US163" s="121"/>
      <c r="UT163" s="121"/>
      <c r="UU163" s="121"/>
      <c r="UV163" s="121"/>
      <c r="UW163" s="121"/>
      <c r="UX163" s="121"/>
      <c r="UY163" s="121"/>
      <c r="UZ163" s="121"/>
      <c r="VA163" s="121"/>
      <c r="VB163" s="121"/>
      <c r="VC163" s="121"/>
      <c r="VD163" s="121"/>
      <c r="VE163" s="121"/>
      <c r="VF163" s="121"/>
      <c r="VG163" s="121"/>
      <c r="VH163" s="121"/>
      <c r="VI163" s="121"/>
      <c r="VJ163" s="121"/>
      <c r="VK163" s="121"/>
      <c r="VL163" s="121"/>
      <c r="VM163" s="121"/>
      <c r="VN163" s="121"/>
      <c r="VO163" s="121"/>
      <c r="VP163" s="121"/>
      <c r="VQ163" s="121"/>
      <c r="VR163" s="121"/>
      <c r="VS163" s="121"/>
      <c r="VT163" s="121"/>
      <c r="VU163" s="121"/>
      <c r="VV163" s="121"/>
      <c r="VW163" s="121"/>
      <c r="VX163" s="121"/>
      <c r="VY163" s="121"/>
      <c r="VZ163" s="121"/>
      <c r="WA163" s="121"/>
      <c r="WB163" s="121"/>
      <c r="WC163" s="121"/>
      <c r="WD163" s="121"/>
      <c r="WE163" s="121"/>
      <c r="WF163" s="121"/>
      <c r="WG163" s="121"/>
      <c r="WH163" s="121"/>
      <c r="WI163" s="121"/>
      <c r="WJ163" s="121"/>
      <c r="WK163" s="121"/>
      <c r="WL163" s="121"/>
      <c r="WM163" s="121"/>
      <c r="WN163" s="121"/>
      <c r="WO163" s="121"/>
      <c r="WP163" s="121"/>
      <c r="WQ163" s="121"/>
      <c r="WR163" s="121"/>
      <c r="WS163" s="121"/>
      <c r="WT163" s="121"/>
      <c r="WU163" s="121"/>
      <c r="WV163" s="121"/>
      <c r="WW163" s="121"/>
      <c r="WX163" s="121"/>
      <c r="WY163" s="121"/>
      <c r="WZ163" s="121"/>
      <c r="XA163" s="121"/>
      <c r="XB163" s="121"/>
      <c r="XC163" s="121"/>
      <c r="XD163" s="121"/>
      <c r="XE163" s="121"/>
      <c r="XF163" s="121"/>
      <c r="XG163" s="121"/>
      <c r="XH163" s="121"/>
      <c r="XI163" s="121"/>
      <c r="XJ163" s="121"/>
      <c r="XK163" s="121"/>
      <c r="XL163" s="121"/>
      <c r="XM163" s="121"/>
      <c r="XN163" s="121"/>
      <c r="XO163" s="121"/>
      <c r="XP163" s="121"/>
      <c r="XQ163" s="121"/>
      <c r="XR163" s="121"/>
      <c r="XS163" s="121"/>
      <c r="XT163" s="121"/>
      <c r="XU163" s="121"/>
      <c r="XV163" s="121"/>
      <c r="XW163" s="121"/>
      <c r="XX163" s="121"/>
      <c r="XY163" s="121"/>
      <c r="XZ163" s="121"/>
      <c r="YA163" s="121"/>
      <c r="YB163" s="121"/>
      <c r="YC163" s="121"/>
      <c r="YD163" s="121"/>
      <c r="YE163" s="121"/>
      <c r="YF163" s="121"/>
      <c r="YG163" s="121"/>
      <c r="YH163" s="121"/>
      <c r="YI163" s="121"/>
      <c r="YJ163" s="121"/>
      <c r="YK163" s="121"/>
      <c r="YL163" s="121"/>
      <c r="YM163" s="121"/>
      <c r="YN163" s="121"/>
      <c r="YO163" s="121"/>
      <c r="YP163" s="121"/>
      <c r="YQ163" s="121"/>
      <c r="YR163" s="121"/>
      <c r="YS163" s="121"/>
      <c r="YT163" s="121"/>
      <c r="YU163" s="121"/>
      <c r="YV163" s="121"/>
      <c r="YW163" s="121"/>
      <c r="YX163" s="121"/>
      <c r="YY163" s="121"/>
      <c r="YZ163" s="121"/>
      <c r="ZA163" s="121"/>
      <c r="ZB163" s="121"/>
      <c r="ZC163" s="121"/>
      <c r="ZD163" s="121"/>
      <c r="ZE163" s="121"/>
      <c r="ZF163" s="121"/>
      <c r="ZG163" s="121"/>
      <c r="ZH163" s="121"/>
      <c r="ZI163" s="121"/>
      <c r="ZJ163" s="121"/>
      <c r="ZK163" s="121"/>
      <c r="ZL163" s="121"/>
      <c r="ZM163" s="121"/>
      <c r="ZN163" s="121"/>
      <c r="ZO163" s="121"/>
      <c r="ZP163" s="121"/>
      <c r="ZQ163" s="121"/>
      <c r="ZR163" s="121"/>
      <c r="ZS163" s="121"/>
      <c r="ZT163" s="121"/>
      <c r="ZU163" s="121"/>
      <c r="ZV163" s="121"/>
      <c r="ZW163" s="121"/>
      <c r="ZX163" s="121"/>
      <c r="ZY163" s="121"/>
      <c r="ZZ163" s="121"/>
      <c r="AAA163" s="121"/>
      <c r="AAB163" s="121"/>
      <c r="AAC163" s="121"/>
      <c r="AAD163" s="121"/>
      <c r="AAE163" s="121"/>
      <c r="AAF163" s="121"/>
      <c r="AAG163" s="121"/>
      <c r="AAH163" s="121"/>
      <c r="AAI163" s="121"/>
      <c r="AAJ163" s="121"/>
      <c r="AAK163" s="121"/>
      <c r="AAL163" s="121"/>
      <c r="AAM163" s="121"/>
      <c r="AAN163" s="121"/>
      <c r="AAO163" s="121"/>
      <c r="AAP163" s="121"/>
      <c r="AAQ163" s="121"/>
      <c r="AAR163" s="121"/>
      <c r="AAS163" s="121"/>
      <c r="AAT163" s="121"/>
      <c r="AAU163" s="121"/>
      <c r="AAV163" s="121"/>
      <c r="AAW163" s="121"/>
      <c r="AAX163" s="121"/>
      <c r="AAY163" s="121"/>
      <c r="AAZ163" s="121"/>
      <c r="ABA163" s="121"/>
      <c r="ABB163" s="121"/>
      <c r="ABC163" s="121"/>
      <c r="ABD163" s="121"/>
      <c r="ABE163" s="121"/>
      <c r="ABF163" s="121"/>
      <c r="ABG163" s="121"/>
      <c r="ABH163" s="121"/>
      <c r="ABI163" s="121"/>
      <c r="ABJ163" s="121"/>
      <c r="ABK163" s="121"/>
      <c r="ABL163" s="121"/>
      <c r="ABM163" s="121"/>
      <c r="ABN163" s="121"/>
      <c r="ABO163" s="121"/>
      <c r="ABP163" s="121"/>
      <c r="ABQ163" s="121"/>
      <c r="ABR163" s="121"/>
      <c r="ABS163" s="121"/>
      <c r="ABT163" s="121"/>
      <c r="ABU163" s="121"/>
      <c r="ABV163" s="121"/>
      <c r="ABW163" s="121"/>
      <c r="ABX163" s="121"/>
      <c r="ABY163" s="121"/>
      <c r="ABZ163" s="121"/>
      <c r="ACA163" s="121"/>
      <c r="ACB163" s="121"/>
      <c r="ACC163" s="121"/>
      <c r="ACD163" s="121"/>
      <c r="ACE163" s="121"/>
      <c r="ACF163" s="121"/>
      <c r="ACG163" s="121"/>
      <c r="ACH163" s="121"/>
      <c r="ACI163" s="121"/>
      <c r="ACJ163" s="121"/>
      <c r="ACK163" s="121"/>
      <c r="ACL163" s="121"/>
      <c r="ACM163" s="121"/>
      <c r="ACN163" s="121"/>
      <c r="ACO163" s="121"/>
      <c r="ACP163" s="121"/>
      <c r="ACQ163" s="121"/>
      <c r="ACR163" s="121"/>
      <c r="ACS163" s="121"/>
      <c r="ACT163" s="121"/>
      <c r="ACU163" s="121"/>
      <c r="ACV163" s="121"/>
    </row>
    <row r="164" spans="1:776" ht="6" customHeight="1" thickBot="1" x14ac:dyDescent="0.4">
      <c r="A164" s="680"/>
      <c r="B164" s="681"/>
      <c r="C164" s="681"/>
      <c r="D164" s="681"/>
      <c r="E164" s="681"/>
      <c r="F164" s="681"/>
      <c r="G164" s="682"/>
      <c r="H164" s="682"/>
      <c r="I164" s="683"/>
    </row>
    <row r="165" spans="1:776" ht="41.25" customHeight="1" x14ac:dyDescent="0.3">
      <c r="A165" s="674" t="s">
        <v>2039</v>
      </c>
      <c r="B165" s="675"/>
      <c r="C165" s="675"/>
      <c r="D165" s="675"/>
      <c r="E165" s="675"/>
      <c r="F165" s="675"/>
      <c r="G165" s="142">
        <v>0</v>
      </c>
      <c r="H165" s="698" t="str">
        <f>+IF(G165=0," - ",IF(G165=9,"D.Fisica y sens. =&gt;65%    / Paralisis cerebral y discp.Psiq. =&gt;33%"))</f>
        <v xml:space="preserve"> - </v>
      </c>
      <c r="I165" s="699" t="b">
        <f>+IF(G165=1,"Mal",IF(G165=2,"regular",IF(G165=6,"Bien")))</f>
        <v>0</v>
      </c>
      <c r="K165" s="90"/>
    </row>
    <row r="166" spans="1:776" s="240" customFormat="1" ht="15.65" hidden="1" customHeight="1" x14ac:dyDescent="0.3">
      <c r="A166" s="329" t="s">
        <v>1809</v>
      </c>
      <c r="B166" s="473" t="str">
        <f>+'Formulario solicitud'!D23</f>
        <v>_____</v>
      </c>
      <c r="C166" s="473"/>
      <c r="D166" s="473"/>
      <c r="E166" s="330" t="s">
        <v>1810</v>
      </c>
      <c r="F166" s="331" t="str">
        <f>TEXT('Formulario solicitud'!H23,"0,00%")</f>
        <v>0,00%</v>
      </c>
      <c r="G166" s="332"/>
      <c r="H166" s="333"/>
      <c r="I166" s="334"/>
      <c r="J166" s="239"/>
      <c r="K166" s="239"/>
      <c r="L166" s="239"/>
      <c r="M166" s="239"/>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39"/>
      <c r="AP166" s="239"/>
      <c r="AQ166" s="239"/>
      <c r="AR166" s="239"/>
      <c r="AS166" s="239"/>
      <c r="AT166" s="239"/>
      <c r="AU166" s="239"/>
      <c r="AV166" s="239"/>
      <c r="AW166" s="239"/>
      <c r="AX166" s="239"/>
      <c r="AY166" s="239"/>
      <c r="AZ166" s="239"/>
      <c r="BA166" s="239"/>
      <c r="BB166" s="239"/>
      <c r="BC166" s="239"/>
      <c r="BD166" s="239"/>
      <c r="BE166" s="239"/>
      <c r="BF166" s="239"/>
      <c r="BG166" s="239"/>
      <c r="BH166" s="239"/>
      <c r="BI166" s="239"/>
      <c r="BJ166" s="239"/>
      <c r="BK166" s="239"/>
      <c r="BL166" s="239"/>
      <c r="BM166" s="239"/>
      <c r="BN166" s="239"/>
      <c r="BO166" s="239"/>
      <c r="BP166" s="239"/>
      <c r="BQ166" s="239"/>
      <c r="BR166" s="239"/>
      <c r="BS166" s="239"/>
      <c r="BT166" s="239"/>
      <c r="BU166" s="239"/>
      <c r="BV166" s="239"/>
      <c r="BW166" s="239"/>
      <c r="BX166" s="239"/>
      <c r="BY166" s="239"/>
      <c r="BZ166" s="239"/>
      <c r="CA166" s="239"/>
      <c r="CB166" s="239"/>
      <c r="CC166" s="239"/>
      <c r="CD166" s="239"/>
      <c r="CE166" s="239"/>
      <c r="CF166" s="239"/>
      <c r="CG166" s="239"/>
      <c r="CH166" s="239"/>
      <c r="CI166" s="239"/>
      <c r="CJ166" s="239"/>
      <c r="CK166" s="239"/>
      <c r="CL166" s="239"/>
      <c r="CM166" s="239"/>
      <c r="CN166" s="239"/>
      <c r="CO166" s="239"/>
      <c r="CP166" s="239"/>
      <c r="CQ166" s="239"/>
      <c r="CR166" s="239"/>
      <c r="CS166" s="239"/>
      <c r="CT166" s="239"/>
      <c r="CU166" s="239"/>
      <c r="CV166" s="239"/>
      <c r="CW166" s="239"/>
      <c r="CX166" s="239"/>
      <c r="CY166" s="239"/>
      <c r="CZ166" s="239"/>
      <c r="DA166" s="239"/>
      <c r="DB166" s="239"/>
      <c r="DC166" s="239"/>
      <c r="DD166" s="239"/>
      <c r="DE166" s="239"/>
      <c r="DF166" s="239"/>
      <c r="DG166" s="239"/>
      <c r="DH166" s="239"/>
      <c r="DI166" s="239"/>
      <c r="DJ166" s="239"/>
      <c r="DK166" s="239"/>
      <c r="DL166" s="239"/>
      <c r="DM166" s="239"/>
      <c r="DN166" s="239"/>
      <c r="DO166" s="239"/>
      <c r="DP166" s="239"/>
      <c r="DQ166" s="239"/>
      <c r="DR166" s="239"/>
      <c r="DS166" s="239"/>
      <c r="DT166" s="239"/>
      <c r="DU166" s="239"/>
      <c r="DV166" s="239"/>
      <c r="DW166" s="239"/>
      <c r="DX166" s="239"/>
      <c r="DY166" s="239"/>
      <c r="DZ166" s="239"/>
      <c r="EA166" s="239"/>
      <c r="EB166" s="239"/>
      <c r="EC166" s="239"/>
      <c r="ED166" s="239"/>
      <c r="EE166" s="239"/>
      <c r="EF166" s="239"/>
      <c r="EG166" s="239"/>
      <c r="EH166" s="239"/>
      <c r="EI166" s="239"/>
      <c r="EJ166" s="239"/>
      <c r="EK166" s="239"/>
      <c r="EL166" s="239"/>
      <c r="EM166" s="239"/>
      <c r="EN166" s="239"/>
      <c r="EO166" s="239"/>
      <c r="EP166" s="239"/>
      <c r="EQ166" s="239"/>
      <c r="ER166" s="239"/>
      <c r="ES166" s="239"/>
      <c r="ET166" s="239"/>
      <c r="EU166" s="239"/>
      <c r="EV166" s="239"/>
      <c r="EW166" s="239"/>
      <c r="EX166" s="239"/>
      <c r="EY166" s="239"/>
      <c r="EZ166" s="239"/>
      <c r="FA166" s="239"/>
      <c r="FB166" s="239"/>
      <c r="FC166" s="239"/>
      <c r="FD166" s="239"/>
      <c r="FE166" s="239"/>
      <c r="FF166" s="239"/>
      <c r="FG166" s="239"/>
      <c r="FH166" s="239"/>
      <c r="FI166" s="239"/>
      <c r="FJ166" s="239"/>
      <c r="FK166" s="239"/>
      <c r="FL166" s="239"/>
      <c r="FM166" s="239"/>
      <c r="FN166" s="239"/>
      <c r="FO166" s="239"/>
      <c r="FP166" s="239"/>
      <c r="FQ166" s="239"/>
      <c r="FR166" s="239"/>
      <c r="FS166" s="239"/>
      <c r="FT166" s="239"/>
      <c r="FU166" s="239"/>
      <c r="FV166" s="239"/>
      <c r="FW166" s="239"/>
      <c r="FX166" s="239"/>
      <c r="FY166" s="239"/>
      <c r="FZ166" s="239"/>
      <c r="GA166" s="239"/>
      <c r="GB166" s="239"/>
      <c r="GC166" s="239"/>
      <c r="GD166" s="239"/>
      <c r="GE166" s="239"/>
      <c r="GF166" s="239"/>
      <c r="GG166" s="239"/>
      <c r="GH166" s="239"/>
      <c r="GI166" s="239"/>
      <c r="GJ166" s="239"/>
      <c r="GK166" s="239"/>
      <c r="GL166" s="239"/>
      <c r="GM166" s="239"/>
      <c r="GN166" s="239"/>
      <c r="GO166" s="239"/>
      <c r="GP166" s="239"/>
      <c r="GQ166" s="239"/>
      <c r="GR166" s="239"/>
      <c r="GS166" s="239"/>
      <c r="GT166" s="239"/>
      <c r="GU166" s="239"/>
      <c r="GV166" s="239"/>
      <c r="GW166" s="239"/>
      <c r="GX166" s="239"/>
      <c r="GY166" s="239"/>
      <c r="GZ166" s="239"/>
      <c r="HA166" s="239"/>
      <c r="HB166" s="239"/>
      <c r="HC166" s="239"/>
      <c r="HD166" s="239"/>
      <c r="HE166" s="239"/>
      <c r="HF166" s="239"/>
      <c r="HG166" s="239"/>
      <c r="HH166" s="239"/>
      <c r="HI166" s="239"/>
      <c r="HJ166" s="239"/>
      <c r="HK166" s="239"/>
      <c r="HL166" s="239"/>
      <c r="HM166" s="239"/>
      <c r="HN166" s="239"/>
      <c r="HO166" s="239"/>
      <c r="HP166" s="239"/>
      <c r="HQ166" s="239"/>
      <c r="HR166" s="239"/>
      <c r="HS166" s="239"/>
      <c r="HT166" s="239"/>
      <c r="HU166" s="239"/>
      <c r="HV166" s="239"/>
      <c r="HW166" s="239"/>
      <c r="HX166" s="239"/>
      <c r="HY166" s="239"/>
      <c r="HZ166" s="239"/>
      <c r="IA166" s="239"/>
      <c r="IB166" s="239"/>
      <c r="IC166" s="239"/>
      <c r="ID166" s="239"/>
      <c r="IE166" s="239"/>
      <c r="IF166" s="239"/>
      <c r="IG166" s="239"/>
      <c r="IH166" s="239"/>
      <c r="II166" s="239"/>
      <c r="IJ166" s="239"/>
      <c r="IK166" s="239"/>
      <c r="IL166" s="239"/>
      <c r="IM166" s="239"/>
      <c r="IN166" s="239"/>
      <c r="IO166" s="239"/>
      <c r="IP166" s="239"/>
      <c r="IQ166" s="239"/>
      <c r="IR166" s="239"/>
      <c r="IS166" s="239"/>
      <c r="IT166" s="239"/>
      <c r="IU166" s="239"/>
      <c r="IV166" s="239"/>
      <c r="IW166" s="239"/>
      <c r="IX166" s="239"/>
      <c r="IY166" s="239"/>
      <c r="IZ166" s="239"/>
      <c r="JA166" s="239"/>
      <c r="JB166" s="239"/>
      <c r="JC166" s="239"/>
      <c r="JD166" s="239"/>
      <c r="JE166" s="239"/>
      <c r="JF166" s="239"/>
      <c r="JG166" s="239"/>
      <c r="JH166" s="239"/>
      <c r="JI166" s="239"/>
      <c r="JJ166" s="239"/>
      <c r="JK166" s="239"/>
      <c r="JL166" s="239"/>
      <c r="JM166" s="239"/>
      <c r="JN166" s="239"/>
      <c r="JO166" s="239"/>
      <c r="JP166" s="239"/>
      <c r="JQ166" s="239"/>
      <c r="JR166" s="239"/>
      <c r="JS166" s="239"/>
      <c r="JT166" s="239"/>
      <c r="JU166" s="239"/>
      <c r="JV166" s="239"/>
      <c r="JW166" s="239"/>
      <c r="JX166" s="239"/>
      <c r="JY166" s="239"/>
      <c r="JZ166" s="239"/>
      <c r="KA166" s="239"/>
      <c r="KB166" s="239"/>
      <c r="KC166" s="239"/>
      <c r="KD166" s="239"/>
      <c r="KE166" s="239"/>
      <c r="KF166" s="239"/>
      <c r="KG166" s="239"/>
      <c r="KH166" s="239"/>
      <c r="KI166" s="239"/>
      <c r="KJ166" s="239"/>
      <c r="KK166" s="239"/>
      <c r="KL166" s="239"/>
      <c r="KM166" s="239"/>
      <c r="KN166" s="239"/>
      <c r="KO166" s="239"/>
      <c r="KP166" s="239"/>
      <c r="KQ166" s="239"/>
      <c r="KR166" s="239"/>
      <c r="KS166" s="239"/>
      <c r="KT166" s="239"/>
      <c r="KU166" s="239"/>
      <c r="KV166" s="239"/>
      <c r="KW166" s="239"/>
      <c r="KX166" s="239"/>
      <c r="KY166" s="239"/>
      <c r="KZ166" s="239"/>
      <c r="LA166" s="239"/>
      <c r="LB166" s="239"/>
      <c r="LC166" s="239"/>
      <c r="LD166" s="239"/>
      <c r="LE166" s="239"/>
      <c r="LF166" s="239"/>
      <c r="LG166" s="239"/>
      <c r="LH166" s="239"/>
      <c r="LI166" s="239"/>
      <c r="LJ166" s="239"/>
      <c r="LK166" s="239"/>
      <c r="LL166" s="239"/>
      <c r="LM166" s="239"/>
      <c r="LN166" s="239"/>
      <c r="LO166" s="239"/>
      <c r="LP166" s="239"/>
      <c r="LQ166" s="239"/>
      <c r="LR166" s="239"/>
      <c r="LS166" s="239"/>
      <c r="LT166" s="239"/>
      <c r="LU166" s="239"/>
      <c r="LV166" s="239"/>
      <c r="LW166" s="239"/>
      <c r="LX166" s="239"/>
      <c r="LY166" s="239"/>
      <c r="LZ166" s="239"/>
      <c r="MA166" s="239"/>
      <c r="MB166" s="239"/>
      <c r="MC166" s="239"/>
      <c r="MD166" s="239"/>
      <c r="ME166" s="239"/>
      <c r="MF166" s="239"/>
      <c r="MG166" s="239"/>
      <c r="MH166" s="239"/>
      <c r="MI166" s="239"/>
      <c r="MJ166" s="239"/>
      <c r="MK166" s="239"/>
      <c r="ML166" s="239"/>
      <c r="MM166" s="239"/>
      <c r="MN166" s="239"/>
      <c r="MO166" s="239"/>
      <c r="MP166" s="239"/>
      <c r="MQ166" s="239"/>
      <c r="MR166" s="239"/>
      <c r="MS166" s="239"/>
      <c r="MT166" s="239"/>
      <c r="MU166" s="239"/>
      <c r="MV166" s="239"/>
      <c r="MW166" s="239"/>
      <c r="MX166" s="239"/>
      <c r="MY166" s="239"/>
      <c r="MZ166" s="239"/>
      <c r="NA166" s="239"/>
      <c r="NB166" s="239"/>
      <c r="NC166" s="239"/>
      <c r="ND166" s="239"/>
      <c r="NE166" s="239"/>
      <c r="NF166" s="239"/>
      <c r="NG166" s="239"/>
      <c r="NH166" s="239"/>
      <c r="NI166" s="239"/>
      <c r="NJ166" s="239"/>
      <c r="NK166" s="239"/>
      <c r="NL166" s="239"/>
      <c r="NM166" s="239"/>
      <c r="NN166" s="239"/>
      <c r="NO166" s="239"/>
      <c r="NP166" s="239"/>
      <c r="NQ166" s="239"/>
      <c r="NR166" s="239"/>
      <c r="NS166" s="239"/>
      <c r="NT166" s="239"/>
      <c r="NU166" s="239"/>
      <c r="NV166" s="239"/>
      <c r="NW166" s="239"/>
      <c r="NX166" s="239"/>
      <c r="NY166" s="239"/>
      <c r="NZ166" s="239"/>
      <c r="OA166" s="239"/>
      <c r="OB166" s="239"/>
      <c r="OC166" s="239"/>
      <c r="OD166" s="239"/>
      <c r="OE166" s="239"/>
      <c r="OF166" s="239"/>
      <c r="OG166" s="239"/>
      <c r="OH166" s="239"/>
      <c r="OI166" s="239"/>
      <c r="OJ166" s="239"/>
      <c r="OK166" s="239"/>
      <c r="OL166" s="239"/>
      <c r="OM166" s="239"/>
      <c r="ON166" s="239"/>
      <c r="OO166" s="239"/>
      <c r="OP166" s="239"/>
      <c r="OQ166" s="239"/>
      <c r="OR166" s="239"/>
      <c r="OS166" s="239"/>
      <c r="OT166" s="239"/>
      <c r="OU166" s="239"/>
      <c r="OV166" s="239"/>
      <c r="OW166" s="239"/>
      <c r="OX166" s="239"/>
      <c r="OY166" s="239"/>
      <c r="OZ166" s="239"/>
      <c r="PA166" s="239"/>
      <c r="PB166" s="239"/>
      <c r="PC166" s="239"/>
      <c r="PD166" s="239"/>
      <c r="PE166" s="239"/>
      <c r="PF166" s="239"/>
      <c r="PG166" s="239"/>
      <c r="PH166" s="239"/>
      <c r="PI166" s="239"/>
      <c r="PJ166" s="239"/>
      <c r="PK166" s="239"/>
      <c r="PL166" s="239"/>
      <c r="PM166" s="239"/>
      <c r="PN166" s="239"/>
      <c r="PO166" s="239"/>
      <c r="PP166" s="239"/>
      <c r="PQ166" s="239"/>
      <c r="PR166" s="239"/>
      <c r="PS166" s="239"/>
      <c r="PT166" s="239"/>
      <c r="PU166" s="239"/>
      <c r="PV166" s="239"/>
      <c r="PW166" s="239"/>
      <c r="PX166" s="239"/>
      <c r="PY166" s="239"/>
      <c r="PZ166" s="239"/>
      <c r="QA166" s="239"/>
      <c r="QB166" s="239"/>
      <c r="QC166" s="239"/>
      <c r="QD166" s="239"/>
      <c r="QE166" s="239"/>
      <c r="QF166" s="239"/>
      <c r="QG166" s="239"/>
      <c r="QH166" s="239"/>
      <c r="QI166" s="239"/>
      <c r="QJ166" s="239"/>
      <c r="QK166" s="239"/>
      <c r="QL166" s="239"/>
      <c r="QM166" s="239"/>
      <c r="QN166" s="239"/>
      <c r="QO166" s="239"/>
      <c r="QP166" s="239"/>
      <c r="QQ166" s="239"/>
      <c r="QR166" s="239"/>
      <c r="QS166" s="239"/>
      <c r="QT166" s="239"/>
      <c r="QU166" s="239"/>
      <c r="QV166" s="239"/>
      <c r="QW166" s="239"/>
      <c r="QX166" s="239"/>
      <c r="QY166" s="239"/>
      <c r="QZ166" s="239"/>
      <c r="RA166" s="239"/>
      <c r="RB166" s="239"/>
      <c r="RC166" s="239"/>
      <c r="RD166" s="239"/>
      <c r="RE166" s="239"/>
      <c r="RF166" s="239"/>
      <c r="RG166" s="239"/>
      <c r="RH166" s="239"/>
      <c r="RI166" s="239"/>
      <c r="RJ166" s="239"/>
      <c r="RK166" s="239"/>
      <c r="RL166" s="239"/>
      <c r="RM166" s="239"/>
      <c r="RN166" s="239"/>
      <c r="RO166" s="239"/>
      <c r="RP166" s="239"/>
      <c r="RQ166" s="239"/>
      <c r="RR166" s="239"/>
      <c r="RS166" s="239"/>
      <c r="RT166" s="239"/>
      <c r="RU166" s="239"/>
      <c r="RV166" s="239"/>
      <c r="RW166" s="239"/>
      <c r="RX166" s="239"/>
      <c r="RY166" s="239"/>
      <c r="RZ166" s="239"/>
      <c r="SA166" s="239"/>
      <c r="SB166" s="239"/>
      <c r="SC166" s="239"/>
      <c r="SD166" s="239"/>
      <c r="SE166" s="239"/>
      <c r="SF166" s="239"/>
      <c r="SG166" s="239"/>
      <c r="SH166" s="239"/>
      <c r="SI166" s="239"/>
      <c r="SJ166" s="239"/>
      <c r="SK166" s="239"/>
      <c r="SL166" s="239"/>
      <c r="SM166" s="239"/>
      <c r="SN166" s="239"/>
      <c r="SO166" s="239"/>
      <c r="SP166" s="239"/>
      <c r="SQ166" s="239"/>
      <c r="SR166" s="239"/>
      <c r="SS166" s="239"/>
      <c r="ST166" s="239"/>
      <c r="SU166" s="239"/>
      <c r="SV166" s="239"/>
      <c r="SW166" s="239"/>
      <c r="SX166" s="239"/>
      <c r="SY166" s="239"/>
      <c r="SZ166" s="239"/>
      <c r="TA166" s="239"/>
      <c r="TB166" s="239"/>
      <c r="TC166" s="239"/>
      <c r="TD166" s="239"/>
      <c r="TE166" s="239"/>
      <c r="TF166" s="239"/>
      <c r="TG166" s="239"/>
      <c r="TH166" s="239"/>
      <c r="TI166" s="239"/>
      <c r="TJ166" s="239"/>
      <c r="TK166" s="239"/>
      <c r="TL166" s="239"/>
      <c r="TM166" s="239"/>
      <c r="TN166" s="239"/>
      <c r="TO166" s="239"/>
      <c r="TP166" s="239"/>
      <c r="TQ166" s="239"/>
      <c r="TR166" s="239"/>
      <c r="TS166" s="239"/>
      <c r="TT166" s="239"/>
      <c r="TU166" s="239"/>
      <c r="TV166" s="239"/>
      <c r="TW166" s="239"/>
      <c r="TX166" s="239"/>
      <c r="TY166" s="239"/>
      <c r="TZ166" s="239"/>
      <c r="UA166" s="239"/>
      <c r="UB166" s="239"/>
      <c r="UC166" s="239"/>
      <c r="UD166" s="239"/>
      <c r="UE166" s="239"/>
      <c r="UF166" s="239"/>
      <c r="UG166" s="239"/>
      <c r="UH166" s="239"/>
      <c r="UI166" s="239"/>
      <c r="UJ166" s="239"/>
      <c r="UK166" s="239"/>
      <c r="UL166" s="239"/>
      <c r="UM166" s="239"/>
      <c r="UN166" s="239"/>
      <c r="UO166" s="239"/>
      <c r="UP166" s="239"/>
      <c r="UQ166" s="239"/>
      <c r="UR166" s="239"/>
      <c r="US166" s="239"/>
      <c r="UT166" s="239"/>
      <c r="UU166" s="239"/>
      <c r="UV166" s="239"/>
      <c r="UW166" s="239"/>
      <c r="UX166" s="239"/>
      <c r="UY166" s="239"/>
      <c r="UZ166" s="239"/>
      <c r="VA166" s="239"/>
      <c r="VB166" s="239"/>
      <c r="VC166" s="239"/>
      <c r="VD166" s="239"/>
      <c r="VE166" s="239"/>
      <c r="VF166" s="239"/>
      <c r="VG166" s="239"/>
      <c r="VH166" s="239"/>
      <c r="VI166" s="239"/>
      <c r="VJ166" s="239"/>
      <c r="VK166" s="239"/>
      <c r="VL166" s="239"/>
      <c r="VM166" s="239"/>
      <c r="VN166" s="239"/>
      <c r="VO166" s="239"/>
      <c r="VP166" s="239"/>
      <c r="VQ166" s="239"/>
      <c r="VR166" s="239"/>
      <c r="VS166" s="239"/>
      <c r="VT166" s="239"/>
      <c r="VU166" s="239"/>
      <c r="VV166" s="239"/>
      <c r="VW166" s="239"/>
      <c r="VX166" s="239"/>
      <c r="VY166" s="239"/>
      <c r="VZ166" s="239"/>
      <c r="WA166" s="239"/>
      <c r="WB166" s="239"/>
      <c r="WC166" s="239"/>
      <c r="WD166" s="239"/>
      <c r="WE166" s="239"/>
      <c r="WF166" s="239"/>
      <c r="WG166" s="239"/>
      <c r="WH166" s="239"/>
      <c r="WI166" s="239"/>
      <c r="WJ166" s="239"/>
      <c r="WK166" s="239"/>
      <c r="WL166" s="239"/>
      <c r="WM166" s="239"/>
      <c r="WN166" s="239"/>
      <c r="WO166" s="239"/>
      <c r="WP166" s="239"/>
      <c r="WQ166" s="239"/>
      <c r="WR166" s="239"/>
      <c r="WS166" s="239"/>
      <c r="WT166" s="239"/>
      <c r="WU166" s="239"/>
      <c r="WV166" s="239"/>
      <c r="WW166" s="239"/>
      <c r="WX166" s="239"/>
      <c r="WY166" s="239"/>
      <c r="WZ166" s="239"/>
      <c r="XA166" s="239"/>
      <c r="XB166" s="239"/>
      <c r="XC166" s="239"/>
      <c r="XD166" s="239"/>
      <c r="XE166" s="239"/>
      <c r="XF166" s="239"/>
      <c r="XG166" s="239"/>
      <c r="XH166" s="239"/>
      <c r="XI166" s="239"/>
      <c r="XJ166" s="239"/>
      <c r="XK166" s="239"/>
      <c r="XL166" s="239"/>
      <c r="XM166" s="239"/>
      <c r="XN166" s="239"/>
      <c r="XO166" s="239"/>
      <c r="XP166" s="239"/>
      <c r="XQ166" s="239"/>
      <c r="XR166" s="239"/>
      <c r="XS166" s="239"/>
      <c r="XT166" s="239"/>
      <c r="XU166" s="239"/>
      <c r="XV166" s="239"/>
      <c r="XW166" s="239"/>
      <c r="XX166" s="239"/>
      <c r="XY166" s="239"/>
      <c r="XZ166" s="239"/>
      <c r="YA166" s="239"/>
      <c r="YB166" s="239"/>
      <c r="YC166" s="239"/>
      <c r="YD166" s="239"/>
      <c r="YE166" s="239"/>
      <c r="YF166" s="239"/>
      <c r="YG166" s="239"/>
      <c r="YH166" s="239"/>
      <c r="YI166" s="239"/>
      <c r="YJ166" s="239"/>
      <c r="YK166" s="239"/>
      <c r="YL166" s="239"/>
      <c r="YM166" s="239"/>
      <c r="YN166" s="239"/>
      <c r="YO166" s="239"/>
      <c r="YP166" s="239"/>
      <c r="YQ166" s="239"/>
      <c r="YR166" s="239"/>
      <c r="YS166" s="239"/>
      <c r="YT166" s="239"/>
      <c r="YU166" s="239"/>
      <c r="YV166" s="239"/>
      <c r="YW166" s="239"/>
      <c r="YX166" s="239"/>
      <c r="YY166" s="239"/>
      <c r="YZ166" s="239"/>
      <c r="ZA166" s="239"/>
      <c r="ZB166" s="239"/>
      <c r="ZC166" s="239"/>
      <c r="ZD166" s="239"/>
      <c r="ZE166" s="239"/>
      <c r="ZF166" s="239"/>
      <c r="ZG166" s="239"/>
      <c r="ZH166" s="239"/>
      <c r="ZI166" s="239"/>
      <c r="ZJ166" s="239"/>
      <c r="ZK166" s="239"/>
      <c r="ZL166" s="239"/>
      <c r="ZM166" s="239"/>
      <c r="ZN166" s="239"/>
      <c r="ZO166" s="239"/>
      <c r="ZP166" s="239"/>
      <c r="ZQ166" s="239"/>
      <c r="ZR166" s="239"/>
      <c r="ZS166" s="239"/>
      <c r="ZT166" s="239"/>
      <c r="ZU166" s="239"/>
      <c r="ZV166" s="239"/>
      <c r="ZW166" s="239"/>
      <c r="ZX166" s="239"/>
      <c r="ZY166" s="239"/>
      <c r="ZZ166" s="239"/>
      <c r="AAA166" s="239"/>
      <c r="AAB166" s="239"/>
      <c r="AAC166" s="239"/>
      <c r="AAD166" s="239"/>
      <c r="AAE166" s="239"/>
      <c r="AAF166" s="239"/>
      <c r="AAG166" s="239"/>
      <c r="AAH166" s="239"/>
      <c r="AAI166" s="239"/>
      <c r="AAJ166" s="239"/>
      <c r="AAK166" s="239"/>
      <c r="AAL166" s="239"/>
      <c r="AAM166" s="239"/>
      <c r="AAN166" s="239"/>
      <c r="AAO166" s="239"/>
      <c r="AAP166" s="239"/>
      <c r="AAQ166" s="239"/>
      <c r="AAR166" s="239"/>
      <c r="AAS166" s="239"/>
      <c r="AAT166" s="239"/>
      <c r="AAU166" s="239"/>
      <c r="AAV166" s="239"/>
      <c r="AAW166" s="239"/>
      <c r="AAX166" s="239"/>
      <c r="AAY166" s="239"/>
      <c r="AAZ166" s="239"/>
      <c r="ABA166" s="239"/>
      <c r="ABB166" s="239"/>
      <c r="ABC166" s="239"/>
      <c r="ABD166" s="239"/>
      <c r="ABE166" s="239"/>
      <c r="ABF166" s="239"/>
      <c r="ABG166" s="239"/>
      <c r="ABH166" s="239"/>
      <c r="ABI166" s="239"/>
      <c r="ABJ166" s="239"/>
      <c r="ABK166" s="239"/>
      <c r="ABL166" s="239"/>
      <c r="ABM166" s="239"/>
      <c r="ABN166" s="239"/>
      <c r="ABO166" s="239"/>
      <c r="ABP166" s="239"/>
      <c r="ABQ166" s="239"/>
      <c r="ABR166" s="239"/>
      <c r="ABS166" s="239"/>
      <c r="ABT166" s="239"/>
      <c r="ABU166" s="239"/>
      <c r="ABV166" s="239"/>
      <c r="ABW166" s="239"/>
      <c r="ABX166" s="239"/>
      <c r="ABY166" s="239"/>
      <c r="ABZ166" s="239"/>
      <c r="ACA166" s="239"/>
      <c r="ACB166" s="239"/>
      <c r="ACC166" s="239"/>
      <c r="ACD166" s="239"/>
      <c r="ACE166" s="239"/>
      <c r="ACF166" s="239"/>
      <c r="ACG166" s="239"/>
      <c r="ACH166" s="239"/>
      <c r="ACI166" s="239"/>
      <c r="ACJ166" s="239"/>
      <c r="ACK166" s="239"/>
      <c r="ACL166" s="239"/>
      <c r="ACM166" s="239"/>
      <c r="ACN166" s="239"/>
      <c r="ACO166" s="239"/>
      <c r="ACP166" s="239"/>
      <c r="ACQ166" s="239"/>
      <c r="ACR166" s="239"/>
      <c r="ACS166" s="239"/>
      <c r="ACT166" s="239"/>
      <c r="ACU166" s="239"/>
      <c r="ACV166" s="239"/>
    </row>
    <row r="167" spans="1:776" ht="37.5" customHeight="1" x14ac:dyDescent="0.3">
      <c r="A167" s="469" t="s">
        <v>2041</v>
      </c>
      <c r="B167" s="470"/>
      <c r="C167" s="470"/>
      <c r="D167" s="470"/>
      <c r="E167" s="470"/>
      <c r="F167" s="470"/>
      <c r="G167" s="143">
        <v>0</v>
      </c>
      <c r="H167" s="429" t="str">
        <f>+IF(G167=0,"  ",IF(G167=2,"1 factor",IF(G167=4,"2 o más factores")))</f>
        <v xml:space="preserve">  </v>
      </c>
      <c r="I167" s="430" t="b">
        <f>+IF(G167=1,"Mal",IF(G167=2,"regular",IF(G167=6,"Bien")))</f>
        <v>0</v>
      </c>
      <c r="K167" s="90"/>
    </row>
    <row r="168" spans="1:776" s="240" customFormat="1" ht="14.15" hidden="1" customHeight="1" x14ac:dyDescent="0.3">
      <c r="A168" s="335" t="s">
        <v>1811</v>
      </c>
      <c r="B168" s="336" t="s">
        <v>1818</v>
      </c>
      <c r="C168" s="336" t="s">
        <v>1819</v>
      </c>
      <c r="D168" s="337"/>
      <c r="E168" s="337"/>
      <c r="F168" s="337"/>
      <c r="G168" s="338"/>
      <c r="H168" s="339"/>
      <c r="I168" s="340"/>
      <c r="J168" s="239"/>
      <c r="K168" s="246"/>
      <c r="L168" s="239"/>
      <c r="M168" s="239"/>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239"/>
      <c r="AL168" s="239"/>
      <c r="AM168" s="239"/>
      <c r="AN168" s="239"/>
      <c r="AO168" s="239"/>
      <c r="AP168" s="239"/>
      <c r="AQ168" s="239"/>
      <c r="AR168" s="239"/>
      <c r="AS168" s="239"/>
      <c r="AT168" s="239"/>
      <c r="AU168" s="239"/>
      <c r="AV168" s="239"/>
      <c r="AW168" s="239"/>
      <c r="AX168" s="239"/>
      <c r="AY168" s="239"/>
      <c r="AZ168" s="239"/>
      <c r="BA168" s="239"/>
      <c r="BB168" s="239"/>
      <c r="BC168" s="239"/>
      <c r="BD168" s="239"/>
      <c r="BE168" s="239"/>
      <c r="BF168" s="239"/>
      <c r="BG168" s="239"/>
      <c r="BH168" s="239"/>
      <c r="BI168" s="239"/>
      <c r="BJ168" s="239"/>
      <c r="BK168" s="239"/>
      <c r="BL168" s="239"/>
      <c r="BM168" s="239"/>
      <c r="BN168" s="239"/>
      <c r="BO168" s="239"/>
      <c r="BP168" s="239"/>
      <c r="BQ168" s="239"/>
      <c r="BR168" s="239"/>
      <c r="BS168" s="239"/>
      <c r="BT168" s="239"/>
      <c r="BU168" s="239"/>
      <c r="BV168" s="239"/>
      <c r="BW168" s="239"/>
      <c r="BX168" s="239"/>
      <c r="BY168" s="239"/>
      <c r="BZ168" s="239"/>
      <c r="CA168" s="239"/>
      <c r="CB168" s="239"/>
      <c r="CC168" s="239"/>
      <c r="CD168" s="239"/>
      <c r="CE168" s="239"/>
      <c r="CF168" s="239"/>
      <c r="CG168" s="239"/>
      <c r="CH168" s="239"/>
      <c r="CI168" s="239"/>
      <c r="CJ168" s="239"/>
      <c r="CK168" s="239"/>
      <c r="CL168" s="239"/>
      <c r="CM168" s="239"/>
      <c r="CN168" s="239"/>
      <c r="CO168" s="239"/>
      <c r="CP168" s="239"/>
      <c r="CQ168" s="239"/>
      <c r="CR168" s="239"/>
      <c r="CS168" s="239"/>
      <c r="CT168" s="239"/>
      <c r="CU168" s="239"/>
      <c r="CV168" s="239"/>
      <c r="CW168" s="239"/>
      <c r="CX168" s="239"/>
      <c r="CY168" s="239"/>
      <c r="CZ168" s="239"/>
      <c r="DA168" s="239"/>
      <c r="DB168" s="239"/>
      <c r="DC168" s="239"/>
      <c r="DD168" s="239"/>
      <c r="DE168" s="239"/>
      <c r="DF168" s="239"/>
      <c r="DG168" s="239"/>
      <c r="DH168" s="239"/>
      <c r="DI168" s="239"/>
      <c r="DJ168" s="239"/>
      <c r="DK168" s="239"/>
      <c r="DL168" s="239"/>
      <c r="DM168" s="239"/>
      <c r="DN168" s="239"/>
      <c r="DO168" s="239"/>
      <c r="DP168" s="239"/>
      <c r="DQ168" s="239"/>
      <c r="DR168" s="239"/>
      <c r="DS168" s="239"/>
      <c r="DT168" s="239"/>
      <c r="DU168" s="239"/>
      <c r="DV168" s="239"/>
      <c r="DW168" s="239"/>
      <c r="DX168" s="239"/>
      <c r="DY168" s="239"/>
      <c r="DZ168" s="239"/>
      <c r="EA168" s="239"/>
      <c r="EB168" s="239"/>
      <c r="EC168" s="239"/>
      <c r="ED168" s="239"/>
      <c r="EE168" s="239"/>
      <c r="EF168" s="239"/>
      <c r="EG168" s="239"/>
      <c r="EH168" s="239"/>
      <c r="EI168" s="239"/>
      <c r="EJ168" s="239"/>
      <c r="EK168" s="239"/>
      <c r="EL168" s="239"/>
      <c r="EM168" s="239"/>
      <c r="EN168" s="239"/>
      <c r="EO168" s="239"/>
      <c r="EP168" s="239"/>
      <c r="EQ168" s="239"/>
      <c r="ER168" s="239"/>
      <c r="ES168" s="239"/>
      <c r="ET168" s="239"/>
      <c r="EU168" s="239"/>
      <c r="EV168" s="239"/>
      <c r="EW168" s="239"/>
      <c r="EX168" s="239"/>
      <c r="EY168" s="239"/>
      <c r="EZ168" s="239"/>
      <c r="FA168" s="239"/>
      <c r="FB168" s="239"/>
      <c r="FC168" s="239"/>
      <c r="FD168" s="239"/>
      <c r="FE168" s="239"/>
      <c r="FF168" s="239"/>
      <c r="FG168" s="239"/>
      <c r="FH168" s="239"/>
      <c r="FI168" s="239"/>
      <c r="FJ168" s="239"/>
      <c r="FK168" s="239"/>
      <c r="FL168" s="239"/>
      <c r="FM168" s="239"/>
      <c r="FN168" s="239"/>
      <c r="FO168" s="239"/>
      <c r="FP168" s="239"/>
      <c r="FQ168" s="239"/>
      <c r="FR168" s="239"/>
      <c r="FS168" s="239"/>
      <c r="FT168" s="239"/>
      <c r="FU168" s="239"/>
      <c r="FV168" s="239"/>
      <c r="FW168" s="239"/>
      <c r="FX168" s="239"/>
      <c r="FY168" s="239"/>
      <c r="FZ168" s="239"/>
      <c r="GA168" s="239"/>
      <c r="GB168" s="239"/>
      <c r="GC168" s="239"/>
      <c r="GD168" s="239"/>
      <c r="GE168" s="239"/>
      <c r="GF168" s="239"/>
      <c r="GG168" s="239"/>
      <c r="GH168" s="239"/>
      <c r="GI168" s="239"/>
      <c r="GJ168" s="239"/>
      <c r="GK168" s="239"/>
      <c r="GL168" s="239"/>
      <c r="GM168" s="239"/>
      <c r="GN168" s="239"/>
      <c r="GO168" s="239"/>
      <c r="GP168" s="239"/>
      <c r="GQ168" s="239"/>
      <c r="GR168" s="239"/>
      <c r="GS168" s="239"/>
      <c r="GT168" s="239"/>
      <c r="GU168" s="239"/>
      <c r="GV168" s="239"/>
      <c r="GW168" s="239"/>
      <c r="GX168" s="239"/>
      <c r="GY168" s="239"/>
      <c r="GZ168" s="239"/>
      <c r="HA168" s="239"/>
      <c r="HB168" s="239"/>
      <c r="HC168" s="239"/>
      <c r="HD168" s="239"/>
      <c r="HE168" s="239"/>
      <c r="HF168" s="239"/>
      <c r="HG168" s="239"/>
      <c r="HH168" s="239"/>
      <c r="HI168" s="239"/>
      <c r="HJ168" s="239"/>
      <c r="HK168" s="239"/>
      <c r="HL168" s="239"/>
      <c r="HM168" s="239"/>
      <c r="HN168" s="239"/>
      <c r="HO168" s="239"/>
      <c r="HP168" s="239"/>
      <c r="HQ168" s="239"/>
      <c r="HR168" s="239"/>
      <c r="HS168" s="239"/>
      <c r="HT168" s="239"/>
      <c r="HU168" s="239"/>
      <c r="HV168" s="239"/>
      <c r="HW168" s="239"/>
      <c r="HX168" s="239"/>
      <c r="HY168" s="239"/>
      <c r="HZ168" s="239"/>
      <c r="IA168" s="239"/>
      <c r="IB168" s="239"/>
      <c r="IC168" s="239"/>
      <c r="ID168" s="239"/>
      <c r="IE168" s="239"/>
      <c r="IF168" s="239"/>
      <c r="IG168" s="239"/>
      <c r="IH168" s="239"/>
      <c r="II168" s="239"/>
      <c r="IJ168" s="239"/>
      <c r="IK168" s="239"/>
      <c r="IL168" s="239"/>
      <c r="IM168" s="239"/>
      <c r="IN168" s="239"/>
      <c r="IO168" s="239"/>
      <c r="IP168" s="239"/>
      <c r="IQ168" s="239"/>
      <c r="IR168" s="239"/>
      <c r="IS168" s="239"/>
      <c r="IT168" s="239"/>
      <c r="IU168" s="239"/>
      <c r="IV168" s="239"/>
      <c r="IW168" s="239"/>
      <c r="IX168" s="239"/>
      <c r="IY168" s="239"/>
      <c r="IZ168" s="239"/>
      <c r="JA168" s="239"/>
      <c r="JB168" s="239"/>
      <c r="JC168" s="239"/>
      <c r="JD168" s="239"/>
      <c r="JE168" s="239"/>
      <c r="JF168" s="239"/>
      <c r="JG168" s="239"/>
      <c r="JH168" s="239"/>
      <c r="JI168" s="239"/>
      <c r="JJ168" s="239"/>
      <c r="JK168" s="239"/>
      <c r="JL168" s="239"/>
      <c r="JM168" s="239"/>
      <c r="JN168" s="239"/>
      <c r="JO168" s="239"/>
      <c r="JP168" s="239"/>
      <c r="JQ168" s="239"/>
      <c r="JR168" s="239"/>
      <c r="JS168" s="239"/>
      <c r="JT168" s="239"/>
      <c r="JU168" s="239"/>
      <c r="JV168" s="239"/>
      <c r="JW168" s="239"/>
      <c r="JX168" s="239"/>
      <c r="JY168" s="239"/>
      <c r="JZ168" s="239"/>
      <c r="KA168" s="239"/>
      <c r="KB168" s="239"/>
      <c r="KC168" s="239"/>
      <c r="KD168" s="239"/>
      <c r="KE168" s="239"/>
      <c r="KF168" s="239"/>
      <c r="KG168" s="239"/>
      <c r="KH168" s="239"/>
      <c r="KI168" s="239"/>
      <c r="KJ168" s="239"/>
      <c r="KK168" s="239"/>
      <c r="KL168" s="239"/>
      <c r="KM168" s="239"/>
      <c r="KN168" s="239"/>
      <c r="KO168" s="239"/>
      <c r="KP168" s="239"/>
      <c r="KQ168" s="239"/>
      <c r="KR168" s="239"/>
      <c r="KS168" s="239"/>
      <c r="KT168" s="239"/>
      <c r="KU168" s="239"/>
      <c r="KV168" s="239"/>
      <c r="KW168" s="239"/>
      <c r="KX168" s="239"/>
      <c r="KY168" s="239"/>
      <c r="KZ168" s="239"/>
      <c r="LA168" s="239"/>
      <c r="LB168" s="239"/>
      <c r="LC168" s="239"/>
      <c r="LD168" s="239"/>
      <c r="LE168" s="239"/>
      <c r="LF168" s="239"/>
      <c r="LG168" s="239"/>
      <c r="LH168" s="239"/>
      <c r="LI168" s="239"/>
      <c r="LJ168" s="239"/>
      <c r="LK168" s="239"/>
      <c r="LL168" s="239"/>
      <c r="LM168" s="239"/>
      <c r="LN168" s="239"/>
      <c r="LO168" s="239"/>
      <c r="LP168" s="239"/>
      <c r="LQ168" s="239"/>
      <c r="LR168" s="239"/>
      <c r="LS168" s="239"/>
      <c r="LT168" s="239"/>
      <c r="LU168" s="239"/>
      <c r="LV168" s="239"/>
      <c r="LW168" s="239"/>
      <c r="LX168" s="239"/>
      <c r="LY168" s="239"/>
      <c r="LZ168" s="239"/>
      <c r="MA168" s="239"/>
      <c r="MB168" s="239"/>
      <c r="MC168" s="239"/>
      <c r="MD168" s="239"/>
      <c r="ME168" s="239"/>
      <c r="MF168" s="239"/>
      <c r="MG168" s="239"/>
      <c r="MH168" s="239"/>
      <c r="MI168" s="239"/>
      <c r="MJ168" s="239"/>
      <c r="MK168" s="239"/>
      <c r="ML168" s="239"/>
      <c r="MM168" s="239"/>
      <c r="MN168" s="239"/>
      <c r="MO168" s="239"/>
      <c r="MP168" s="239"/>
      <c r="MQ168" s="239"/>
      <c r="MR168" s="239"/>
      <c r="MS168" s="239"/>
      <c r="MT168" s="239"/>
      <c r="MU168" s="239"/>
      <c r="MV168" s="239"/>
      <c r="MW168" s="239"/>
      <c r="MX168" s="239"/>
      <c r="MY168" s="239"/>
      <c r="MZ168" s="239"/>
      <c r="NA168" s="239"/>
      <c r="NB168" s="239"/>
      <c r="NC168" s="239"/>
      <c r="ND168" s="239"/>
      <c r="NE168" s="239"/>
      <c r="NF168" s="239"/>
      <c r="NG168" s="239"/>
      <c r="NH168" s="239"/>
      <c r="NI168" s="239"/>
      <c r="NJ168" s="239"/>
      <c r="NK168" s="239"/>
      <c r="NL168" s="239"/>
      <c r="NM168" s="239"/>
      <c r="NN168" s="239"/>
      <c r="NO168" s="239"/>
      <c r="NP168" s="239"/>
      <c r="NQ168" s="239"/>
      <c r="NR168" s="239"/>
      <c r="NS168" s="239"/>
      <c r="NT168" s="239"/>
      <c r="NU168" s="239"/>
      <c r="NV168" s="239"/>
      <c r="NW168" s="239"/>
      <c r="NX168" s="239"/>
      <c r="NY168" s="239"/>
      <c r="NZ168" s="239"/>
      <c r="OA168" s="239"/>
      <c r="OB168" s="239"/>
      <c r="OC168" s="239"/>
      <c r="OD168" s="239"/>
      <c r="OE168" s="239"/>
      <c r="OF168" s="239"/>
      <c r="OG168" s="239"/>
      <c r="OH168" s="239"/>
      <c r="OI168" s="239"/>
      <c r="OJ168" s="239"/>
      <c r="OK168" s="239"/>
      <c r="OL168" s="239"/>
      <c r="OM168" s="239"/>
      <c r="ON168" s="239"/>
      <c r="OO168" s="239"/>
      <c r="OP168" s="239"/>
      <c r="OQ168" s="239"/>
      <c r="OR168" s="239"/>
      <c r="OS168" s="239"/>
      <c r="OT168" s="239"/>
      <c r="OU168" s="239"/>
      <c r="OV168" s="239"/>
      <c r="OW168" s="239"/>
      <c r="OX168" s="239"/>
      <c r="OY168" s="239"/>
      <c r="OZ168" s="239"/>
      <c r="PA168" s="239"/>
      <c r="PB168" s="239"/>
      <c r="PC168" s="239"/>
      <c r="PD168" s="239"/>
      <c r="PE168" s="239"/>
      <c r="PF168" s="239"/>
      <c r="PG168" s="239"/>
      <c r="PH168" s="239"/>
      <c r="PI168" s="239"/>
      <c r="PJ168" s="239"/>
      <c r="PK168" s="239"/>
      <c r="PL168" s="239"/>
      <c r="PM168" s="239"/>
      <c r="PN168" s="239"/>
      <c r="PO168" s="239"/>
      <c r="PP168" s="239"/>
      <c r="PQ168" s="239"/>
      <c r="PR168" s="239"/>
      <c r="PS168" s="239"/>
      <c r="PT168" s="239"/>
      <c r="PU168" s="239"/>
      <c r="PV168" s="239"/>
      <c r="PW168" s="239"/>
      <c r="PX168" s="239"/>
      <c r="PY168" s="239"/>
      <c r="PZ168" s="239"/>
      <c r="QA168" s="239"/>
      <c r="QB168" s="239"/>
      <c r="QC168" s="239"/>
      <c r="QD168" s="239"/>
      <c r="QE168" s="239"/>
      <c r="QF168" s="239"/>
      <c r="QG168" s="239"/>
      <c r="QH168" s="239"/>
      <c r="QI168" s="239"/>
      <c r="QJ168" s="239"/>
      <c r="QK168" s="239"/>
      <c r="QL168" s="239"/>
      <c r="QM168" s="239"/>
      <c r="QN168" s="239"/>
      <c r="QO168" s="239"/>
      <c r="QP168" s="239"/>
      <c r="QQ168" s="239"/>
      <c r="QR168" s="239"/>
      <c r="QS168" s="239"/>
      <c r="QT168" s="239"/>
      <c r="QU168" s="239"/>
      <c r="QV168" s="239"/>
      <c r="QW168" s="239"/>
      <c r="QX168" s="239"/>
      <c r="QY168" s="239"/>
      <c r="QZ168" s="239"/>
      <c r="RA168" s="239"/>
      <c r="RB168" s="239"/>
      <c r="RC168" s="239"/>
      <c r="RD168" s="239"/>
      <c r="RE168" s="239"/>
      <c r="RF168" s="239"/>
      <c r="RG168" s="239"/>
      <c r="RH168" s="239"/>
      <c r="RI168" s="239"/>
      <c r="RJ168" s="239"/>
      <c r="RK168" s="239"/>
      <c r="RL168" s="239"/>
      <c r="RM168" s="239"/>
      <c r="RN168" s="239"/>
      <c r="RO168" s="239"/>
      <c r="RP168" s="239"/>
      <c r="RQ168" s="239"/>
      <c r="RR168" s="239"/>
      <c r="RS168" s="239"/>
      <c r="RT168" s="239"/>
      <c r="RU168" s="239"/>
      <c r="RV168" s="239"/>
      <c r="RW168" s="239"/>
      <c r="RX168" s="239"/>
      <c r="RY168" s="239"/>
      <c r="RZ168" s="239"/>
      <c r="SA168" s="239"/>
      <c r="SB168" s="239"/>
      <c r="SC168" s="239"/>
      <c r="SD168" s="239"/>
      <c r="SE168" s="239"/>
      <c r="SF168" s="239"/>
      <c r="SG168" s="239"/>
      <c r="SH168" s="239"/>
      <c r="SI168" s="239"/>
      <c r="SJ168" s="239"/>
      <c r="SK168" s="239"/>
      <c r="SL168" s="239"/>
      <c r="SM168" s="239"/>
      <c r="SN168" s="239"/>
      <c r="SO168" s="239"/>
      <c r="SP168" s="239"/>
      <c r="SQ168" s="239"/>
      <c r="SR168" s="239"/>
      <c r="SS168" s="239"/>
      <c r="ST168" s="239"/>
      <c r="SU168" s="239"/>
      <c r="SV168" s="239"/>
      <c r="SW168" s="239"/>
      <c r="SX168" s="239"/>
      <c r="SY168" s="239"/>
      <c r="SZ168" s="239"/>
      <c r="TA168" s="239"/>
      <c r="TB168" s="239"/>
      <c r="TC168" s="239"/>
      <c r="TD168" s="239"/>
      <c r="TE168" s="239"/>
      <c r="TF168" s="239"/>
      <c r="TG168" s="239"/>
      <c r="TH168" s="239"/>
      <c r="TI168" s="239"/>
      <c r="TJ168" s="239"/>
      <c r="TK168" s="239"/>
      <c r="TL168" s="239"/>
      <c r="TM168" s="239"/>
      <c r="TN168" s="239"/>
      <c r="TO168" s="239"/>
      <c r="TP168" s="239"/>
      <c r="TQ168" s="239"/>
      <c r="TR168" s="239"/>
      <c r="TS168" s="239"/>
      <c r="TT168" s="239"/>
      <c r="TU168" s="239"/>
      <c r="TV168" s="239"/>
      <c r="TW168" s="239"/>
      <c r="TX168" s="239"/>
      <c r="TY168" s="239"/>
      <c r="TZ168" s="239"/>
      <c r="UA168" s="239"/>
      <c r="UB168" s="239"/>
      <c r="UC168" s="239"/>
      <c r="UD168" s="239"/>
      <c r="UE168" s="239"/>
      <c r="UF168" s="239"/>
      <c r="UG168" s="239"/>
      <c r="UH168" s="239"/>
      <c r="UI168" s="239"/>
      <c r="UJ168" s="239"/>
      <c r="UK168" s="239"/>
      <c r="UL168" s="239"/>
      <c r="UM168" s="239"/>
      <c r="UN168" s="239"/>
      <c r="UO168" s="239"/>
      <c r="UP168" s="239"/>
      <c r="UQ168" s="239"/>
      <c r="UR168" s="239"/>
      <c r="US168" s="239"/>
      <c r="UT168" s="239"/>
      <c r="UU168" s="239"/>
      <c r="UV168" s="239"/>
      <c r="UW168" s="239"/>
      <c r="UX168" s="239"/>
      <c r="UY168" s="239"/>
      <c r="UZ168" s="239"/>
      <c r="VA168" s="239"/>
      <c r="VB168" s="239"/>
      <c r="VC168" s="239"/>
      <c r="VD168" s="239"/>
      <c r="VE168" s="239"/>
      <c r="VF168" s="239"/>
      <c r="VG168" s="239"/>
      <c r="VH168" s="239"/>
      <c r="VI168" s="239"/>
      <c r="VJ168" s="239"/>
      <c r="VK168" s="239"/>
      <c r="VL168" s="239"/>
      <c r="VM168" s="239"/>
      <c r="VN168" s="239"/>
      <c r="VO168" s="239"/>
      <c r="VP168" s="239"/>
      <c r="VQ168" s="239"/>
      <c r="VR168" s="239"/>
      <c r="VS168" s="239"/>
      <c r="VT168" s="239"/>
      <c r="VU168" s="239"/>
      <c r="VV168" s="239"/>
      <c r="VW168" s="239"/>
      <c r="VX168" s="239"/>
      <c r="VY168" s="239"/>
      <c r="VZ168" s="239"/>
      <c r="WA168" s="239"/>
      <c r="WB168" s="239"/>
      <c r="WC168" s="239"/>
      <c r="WD168" s="239"/>
      <c r="WE168" s="239"/>
      <c r="WF168" s="239"/>
      <c r="WG168" s="239"/>
      <c r="WH168" s="239"/>
      <c r="WI168" s="239"/>
      <c r="WJ168" s="239"/>
      <c r="WK168" s="239"/>
      <c r="WL168" s="239"/>
      <c r="WM168" s="239"/>
      <c r="WN168" s="239"/>
      <c r="WO168" s="239"/>
      <c r="WP168" s="239"/>
      <c r="WQ168" s="239"/>
      <c r="WR168" s="239"/>
      <c r="WS168" s="239"/>
      <c r="WT168" s="239"/>
      <c r="WU168" s="239"/>
      <c r="WV168" s="239"/>
      <c r="WW168" s="239"/>
      <c r="WX168" s="239"/>
      <c r="WY168" s="239"/>
      <c r="WZ168" s="239"/>
      <c r="XA168" s="239"/>
      <c r="XB168" s="239"/>
      <c r="XC168" s="239"/>
      <c r="XD168" s="239"/>
      <c r="XE168" s="239"/>
      <c r="XF168" s="239"/>
      <c r="XG168" s="239"/>
      <c r="XH168" s="239"/>
      <c r="XI168" s="239"/>
      <c r="XJ168" s="239"/>
      <c r="XK168" s="239"/>
      <c r="XL168" s="239"/>
      <c r="XM168" s="239"/>
      <c r="XN168" s="239"/>
      <c r="XO168" s="239"/>
      <c r="XP168" s="239"/>
      <c r="XQ168" s="239"/>
      <c r="XR168" s="239"/>
      <c r="XS168" s="239"/>
      <c r="XT168" s="239"/>
      <c r="XU168" s="239"/>
      <c r="XV168" s="239"/>
      <c r="XW168" s="239"/>
      <c r="XX168" s="239"/>
      <c r="XY168" s="239"/>
      <c r="XZ168" s="239"/>
      <c r="YA168" s="239"/>
      <c r="YB168" s="239"/>
      <c r="YC168" s="239"/>
      <c r="YD168" s="239"/>
      <c r="YE168" s="239"/>
      <c r="YF168" s="239"/>
      <c r="YG168" s="239"/>
      <c r="YH168" s="239"/>
      <c r="YI168" s="239"/>
      <c r="YJ168" s="239"/>
      <c r="YK168" s="239"/>
      <c r="YL168" s="239"/>
      <c r="YM168" s="239"/>
      <c r="YN168" s="239"/>
      <c r="YO168" s="239"/>
      <c r="YP168" s="239"/>
      <c r="YQ168" s="239"/>
      <c r="YR168" s="239"/>
      <c r="YS168" s="239"/>
      <c r="YT168" s="239"/>
      <c r="YU168" s="239"/>
      <c r="YV168" s="239"/>
      <c r="YW168" s="239"/>
      <c r="YX168" s="239"/>
      <c r="YY168" s="239"/>
      <c r="YZ168" s="239"/>
      <c r="ZA168" s="239"/>
      <c r="ZB168" s="239"/>
      <c r="ZC168" s="239"/>
      <c r="ZD168" s="239"/>
      <c r="ZE168" s="239"/>
      <c r="ZF168" s="239"/>
      <c r="ZG168" s="239"/>
      <c r="ZH168" s="239"/>
      <c r="ZI168" s="239"/>
      <c r="ZJ168" s="239"/>
      <c r="ZK168" s="239"/>
      <c r="ZL168" s="239"/>
      <c r="ZM168" s="239"/>
      <c r="ZN168" s="239"/>
      <c r="ZO168" s="239"/>
      <c r="ZP168" s="239"/>
      <c r="ZQ168" s="239"/>
      <c r="ZR168" s="239"/>
      <c r="ZS168" s="239"/>
      <c r="ZT168" s="239"/>
      <c r="ZU168" s="239"/>
      <c r="ZV168" s="239"/>
      <c r="ZW168" s="239"/>
      <c r="ZX168" s="239"/>
      <c r="ZY168" s="239"/>
      <c r="ZZ168" s="239"/>
      <c r="AAA168" s="239"/>
      <c r="AAB168" s="239"/>
      <c r="AAC168" s="239"/>
      <c r="AAD168" s="239"/>
      <c r="AAE168" s="239"/>
      <c r="AAF168" s="239"/>
      <c r="AAG168" s="239"/>
      <c r="AAH168" s="239"/>
      <c r="AAI168" s="239"/>
      <c r="AAJ168" s="239"/>
      <c r="AAK168" s="239"/>
      <c r="AAL168" s="239"/>
      <c r="AAM168" s="239"/>
      <c r="AAN168" s="239"/>
      <c r="AAO168" s="239"/>
      <c r="AAP168" s="239"/>
      <c r="AAQ168" s="239"/>
      <c r="AAR168" s="239"/>
      <c r="AAS168" s="239"/>
      <c r="AAT168" s="239"/>
      <c r="AAU168" s="239"/>
      <c r="AAV168" s="239"/>
      <c r="AAW168" s="239"/>
      <c r="AAX168" s="239"/>
      <c r="AAY168" s="239"/>
      <c r="AAZ168" s="239"/>
      <c r="ABA168" s="239"/>
      <c r="ABB168" s="239"/>
      <c r="ABC168" s="239"/>
      <c r="ABD168" s="239"/>
      <c r="ABE168" s="239"/>
      <c r="ABF168" s="239"/>
      <c r="ABG168" s="239"/>
      <c r="ABH168" s="239"/>
      <c r="ABI168" s="239"/>
      <c r="ABJ168" s="239"/>
      <c r="ABK168" s="239"/>
      <c r="ABL168" s="239"/>
      <c r="ABM168" s="239"/>
      <c r="ABN168" s="239"/>
      <c r="ABO168" s="239"/>
      <c r="ABP168" s="239"/>
      <c r="ABQ168" s="239"/>
      <c r="ABR168" s="239"/>
      <c r="ABS168" s="239"/>
      <c r="ABT168" s="239"/>
      <c r="ABU168" s="239"/>
      <c r="ABV168" s="239"/>
      <c r="ABW168" s="239"/>
      <c r="ABX168" s="239"/>
      <c r="ABY168" s="239"/>
      <c r="ABZ168" s="239"/>
      <c r="ACA168" s="239"/>
      <c r="ACB168" s="239"/>
      <c r="ACC168" s="239"/>
      <c r="ACD168" s="239"/>
      <c r="ACE168" s="239"/>
      <c r="ACF168" s="239"/>
      <c r="ACG168" s="239"/>
      <c r="ACH168" s="239"/>
      <c r="ACI168" s="239"/>
      <c r="ACJ168" s="239"/>
      <c r="ACK168" s="239"/>
      <c r="ACL168" s="239"/>
      <c r="ACM168" s="239"/>
      <c r="ACN168" s="239"/>
      <c r="ACO168" s="239"/>
      <c r="ACP168" s="239"/>
      <c r="ACQ168" s="239"/>
      <c r="ACR168" s="239"/>
      <c r="ACS168" s="239"/>
      <c r="ACT168" s="239"/>
      <c r="ACU168" s="239"/>
      <c r="ACV168" s="239"/>
    </row>
    <row r="169" spans="1:776" s="240" customFormat="1" ht="14.15" hidden="1" customHeight="1" x14ac:dyDescent="0.3">
      <c r="A169" s="341" t="str">
        <f>+IF('Formulario solicitud'!H10="Mujer","Si","No")</f>
        <v>No</v>
      </c>
      <c r="B169" s="342" t="str">
        <f>+'Formulario solicitud'!E72</f>
        <v>___</v>
      </c>
      <c r="C169" s="343" t="str">
        <f>+'Formulario solicitud'!E71</f>
        <v>___</v>
      </c>
      <c r="D169" s="337"/>
      <c r="E169" s="337"/>
      <c r="F169" s="337"/>
      <c r="G169" s="338"/>
      <c r="H169" s="339"/>
      <c r="I169" s="340"/>
      <c r="J169" s="239"/>
      <c r="K169" s="246"/>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239"/>
      <c r="AY169" s="239"/>
      <c r="AZ169" s="239"/>
      <c r="BA169" s="239"/>
      <c r="BB169" s="239"/>
      <c r="BC169" s="239"/>
      <c r="BD169" s="239"/>
      <c r="BE169" s="239"/>
      <c r="BF169" s="239"/>
      <c r="BG169" s="239"/>
      <c r="BH169" s="239"/>
      <c r="BI169" s="239"/>
      <c r="BJ169" s="239"/>
      <c r="BK169" s="239"/>
      <c r="BL169" s="239"/>
      <c r="BM169" s="239"/>
      <c r="BN169" s="239"/>
      <c r="BO169" s="239"/>
      <c r="BP169" s="239"/>
      <c r="BQ169" s="239"/>
      <c r="BR169" s="239"/>
      <c r="BS169" s="239"/>
      <c r="BT169" s="239"/>
      <c r="BU169" s="239"/>
      <c r="BV169" s="239"/>
      <c r="BW169" s="239"/>
      <c r="BX169" s="239"/>
      <c r="BY169" s="239"/>
      <c r="BZ169" s="239"/>
      <c r="CA169" s="239"/>
      <c r="CB169" s="239"/>
      <c r="CC169" s="239"/>
      <c r="CD169" s="239"/>
      <c r="CE169" s="239"/>
      <c r="CF169" s="239"/>
      <c r="CG169" s="239"/>
      <c r="CH169" s="239"/>
      <c r="CI169" s="239"/>
      <c r="CJ169" s="239"/>
      <c r="CK169" s="239"/>
      <c r="CL169" s="239"/>
      <c r="CM169" s="239"/>
      <c r="CN169" s="239"/>
      <c r="CO169" s="239"/>
      <c r="CP169" s="239"/>
      <c r="CQ169" s="239"/>
      <c r="CR169" s="239"/>
      <c r="CS169" s="239"/>
      <c r="CT169" s="239"/>
      <c r="CU169" s="239"/>
      <c r="CV169" s="239"/>
      <c r="CW169" s="239"/>
      <c r="CX169" s="239"/>
      <c r="CY169" s="239"/>
      <c r="CZ169" s="239"/>
      <c r="DA169" s="239"/>
      <c r="DB169" s="239"/>
      <c r="DC169" s="239"/>
      <c r="DD169" s="239"/>
      <c r="DE169" s="239"/>
      <c r="DF169" s="239"/>
      <c r="DG169" s="239"/>
      <c r="DH169" s="239"/>
      <c r="DI169" s="239"/>
      <c r="DJ169" s="239"/>
      <c r="DK169" s="239"/>
      <c r="DL169" s="239"/>
      <c r="DM169" s="239"/>
      <c r="DN169" s="239"/>
      <c r="DO169" s="239"/>
      <c r="DP169" s="239"/>
      <c r="DQ169" s="239"/>
      <c r="DR169" s="239"/>
      <c r="DS169" s="239"/>
      <c r="DT169" s="239"/>
      <c r="DU169" s="239"/>
      <c r="DV169" s="239"/>
      <c r="DW169" s="239"/>
      <c r="DX169" s="239"/>
      <c r="DY169" s="239"/>
      <c r="DZ169" s="239"/>
      <c r="EA169" s="239"/>
      <c r="EB169" s="239"/>
      <c r="EC169" s="239"/>
      <c r="ED169" s="239"/>
      <c r="EE169" s="239"/>
      <c r="EF169" s="239"/>
      <c r="EG169" s="239"/>
      <c r="EH169" s="239"/>
      <c r="EI169" s="239"/>
      <c r="EJ169" s="239"/>
      <c r="EK169" s="239"/>
      <c r="EL169" s="239"/>
      <c r="EM169" s="239"/>
      <c r="EN169" s="239"/>
      <c r="EO169" s="239"/>
      <c r="EP169" s="239"/>
      <c r="EQ169" s="239"/>
      <c r="ER169" s="239"/>
      <c r="ES169" s="239"/>
      <c r="ET169" s="239"/>
      <c r="EU169" s="239"/>
      <c r="EV169" s="239"/>
      <c r="EW169" s="239"/>
      <c r="EX169" s="239"/>
      <c r="EY169" s="239"/>
      <c r="EZ169" s="239"/>
      <c r="FA169" s="239"/>
      <c r="FB169" s="239"/>
      <c r="FC169" s="239"/>
      <c r="FD169" s="239"/>
      <c r="FE169" s="239"/>
      <c r="FF169" s="239"/>
      <c r="FG169" s="239"/>
      <c r="FH169" s="239"/>
      <c r="FI169" s="239"/>
      <c r="FJ169" s="239"/>
      <c r="FK169" s="239"/>
      <c r="FL169" s="239"/>
      <c r="FM169" s="239"/>
      <c r="FN169" s="239"/>
      <c r="FO169" s="239"/>
      <c r="FP169" s="239"/>
      <c r="FQ169" s="239"/>
      <c r="FR169" s="239"/>
      <c r="FS169" s="239"/>
      <c r="FT169" s="239"/>
      <c r="FU169" s="239"/>
      <c r="FV169" s="239"/>
      <c r="FW169" s="239"/>
      <c r="FX169" s="239"/>
      <c r="FY169" s="239"/>
      <c r="FZ169" s="239"/>
      <c r="GA169" s="239"/>
      <c r="GB169" s="239"/>
      <c r="GC169" s="239"/>
      <c r="GD169" s="239"/>
      <c r="GE169" s="239"/>
      <c r="GF169" s="239"/>
      <c r="GG169" s="239"/>
      <c r="GH169" s="239"/>
      <c r="GI169" s="239"/>
      <c r="GJ169" s="239"/>
      <c r="GK169" s="239"/>
      <c r="GL169" s="239"/>
      <c r="GM169" s="239"/>
      <c r="GN169" s="239"/>
      <c r="GO169" s="239"/>
      <c r="GP169" s="239"/>
      <c r="GQ169" s="239"/>
      <c r="GR169" s="239"/>
      <c r="GS169" s="239"/>
      <c r="GT169" s="239"/>
      <c r="GU169" s="239"/>
      <c r="GV169" s="239"/>
      <c r="GW169" s="239"/>
      <c r="GX169" s="239"/>
      <c r="GY169" s="239"/>
      <c r="GZ169" s="239"/>
      <c r="HA169" s="239"/>
      <c r="HB169" s="239"/>
      <c r="HC169" s="239"/>
      <c r="HD169" s="239"/>
      <c r="HE169" s="239"/>
      <c r="HF169" s="239"/>
      <c r="HG169" s="239"/>
      <c r="HH169" s="239"/>
      <c r="HI169" s="239"/>
      <c r="HJ169" s="239"/>
      <c r="HK169" s="239"/>
      <c r="HL169" s="239"/>
      <c r="HM169" s="239"/>
      <c r="HN169" s="239"/>
      <c r="HO169" s="239"/>
      <c r="HP169" s="239"/>
      <c r="HQ169" s="239"/>
      <c r="HR169" s="239"/>
      <c r="HS169" s="239"/>
      <c r="HT169" s="239"/>
      <c r="HU169" s="239"/>
      <c r="HV169" s="239"/>
      <c r="HW169" s="239"/>
      <c r="HX169" s="239"/>
      <c r="HY169" s="239"/>
      <c r="HZ169" s="239"/>
      <c r="IA169" s="239"/>
      <c r="IB169" s="239"/>
      <c r="IC169" s="239"/>
      <c r="ID169" s="239"/>
      <c r="IE169" s="239"/>
      <c r="IF169" s="239"/>
      <c r="IG169" s="239"/>
      <c r="IH169" s="239"/>
      <c r="II169" s="239"/>
      <c r="IJ169" s="239"/>
      <c r="IK169" s="239"/>
      <c r="IL169" s="239"/>
      <c r="IM169" s="239"/>
      <c r="IN169" s="239"/>
      <c r="IO169" s="239"/>
      <c r="IP169" s="239"/>
      <c r="IQ169" s="239"/>
      <c r="IR169" s="239"/>
      <c r="IS169" s="239"/>
      <c r="IT169" s="239"/>
      <c r="IU169" s="239"/>
      <c r="IV169" s="239"/>
      <c r="IW169" s="239"/>
      <c r="IX169" s="239"/>
      <c r="IY169" s="239"/>
      <c r="IZ169" s="239"/>
      <c r="JA169" s="239"/>
      <c r="JB169" s="239"/>
      <c r="JC169" s="239"/>
      <c r="JD169" s="239"/>
      <c r="JE169" s="239"/>
      <c r="JF169" s="239"/>
      <c r="JG169" s="239"/>
      <c r="JH169" s="239"/>
      <c r="JI169" s="239"/>
      <c r="JJ169" s="239"/>
      <c r="JK169" s="239"/>
      <c r="JL169" s="239"/>
      <c r="JM169" s="239"/>
      <c r="JN169" s="239"/>
      <c r="JO169" s="239"/>
      <c r="JP169" s="239"/>
      <c r="JQ169" s="239"/>
      <c r="JR169" s="239"/>
      <c r="JS169" s="239"/>
      <c r="JT169" s="239"/>
      <c r="JU169" s="239"/>
      <c r="JV169" s="239"/>
      <c r="JW169" s="239"/>
      <c r="JX169" s="239"/>
      <c r="JY169" s="239"/>
      <c r="JZ169" s="239"/>
      <c r="KA169" s="239"/>
      <c r="KB169" s="239"/>
      <c r="KC169" s="239"/>
      <c r="KD169" s="239"/>
      <c r="KE169" s="239"/>
      <c r="KF169" s="239"/>
      <c r="KG169" s="239"/>
      <c r="KH169" s="239"/>
      <c r="KI169" s="239"/>
      <c r="KJ169" s="239"/>
      <c r="KK169" s="239"/>
      <c r="KL169" s="239"/>
      <c r="KM169" s="239"/>
      <c r="KN169" s="239"/>
      <c r="KO169" s="239"/>
      <c r="KP169" s="239"/>
      <c r="KQ169" s="239"/>
      <c r="KR169" s="239"/>
      <c r="KS169" s="239"/>
      <c r="KT169" s="239"/>
      <c r="KU169" s="239"/>
      <c r="KV169" s="239"/>
      <c r="KW169" s="239"/>
      <c r="KX169" s="239"/>
      <c r="KY169" s="239"/>
      <c r="KZ169" s="239"/>
      <c r="LA169" s="239"/>
      <c r="LB169" s="239"/>
      <c r="LC169" s="239"/>
      <c r="LD169" s="239"/>
      <c r="LE169" s="239"/>
      <c r="LF169" s="239"/>
      <c r="LG169" s="239"/>
      <c r="LH169" s="239"/>
      <c r="LI169" s="239"/>
      <c r="LJ169" s="239"/>
      <c r="LK169" s="239"/>
      <c r="LL169" s="239"/>
      <c r="LM169" s="239"/>
      <c r="LN169" s="239"/>
      <c r="LO169" s="239"/>
      <c r="LP169" s="239"/>
      <c r="LQ169" s="239"/>
      <c r="LR169" s="239"/>
      <c r="LS169" s="239"/>
      <c r="LT169" s="239"/>
      <c r="LU169" s="239"/>
      <c r="LV169" s="239"/>
      <c r="LW169" s="239"/>
      <c r="LX169" s="239"/>
      <c r="LY169" s="239"/>
      <c r="LZ169" s="239"/>
      <c r="MA169" s="239"/>
      <c r="MB169" s="239"/>
      <c r="MC169" s="239"/>
      <c r="MD169" s="239"/>
      <c r="ME169" s="239"/>
      <c r="MF169" s="239"/>
      <c r="MG169" s="239"/>
      <c r="MH169" s="239"/>
      <c r="MI169" s="239"/>
      <c r="MJ169" s="239"/>
      <c r="MK169" s="239"/>
      <c r="ML169" s="239"/>
      <c r="MM169" s="239"/>
      <c r="MN169" s="239"/>
      <c r="MO169" s="239"/>
      <c r="MP169" s="239"/>
      <c r="MQ169" s="239"/>
      <c r="MR169" s="239"/>
      <c r="MS169" s="239"/>
      <c r="MT169" s="239"/>
      <c r="MU169" s="239"/>
      <c r="MV169" s="239"/>
      <c r="MW169" s="239"/>
      <c r="MX169" s="239"/>
      <c r="MY169" s="239"/>
      <c r="MZ169" s="239"/>
      <c r="NA169" s="239"/>
      <c r="NB169" s="239"/>
      <c r="NC169" s="239"/>
      <c r="ND169" s="239"/>
      <c r="NE169" s="239"/>
      <c r="NF169" s="239"/>
      <c r="NG169" s="239"/>
      <c r="NH169" s="239"/>
      <c r="NI169" s="239"/>
      <c r="NJ169" s="239"/>
      <c r="NK169" s="239"/>
      <c r="NL169" s="239"/>
      <c r="NM169" s="239"/>
      <c r="NN169" s="239"/>
      <c r="NO169" s="239"/>
      <c r="NP169" s="239"/>
      <c r="NQ169" s="239"/>
      <c r="NR169" s="239"/>
      <c r="NS169" s="239"/>
      <c r="NT169" s="239"/>
      <c r="NU169" s="239"/>
      <c r="NV169" s="239"/>
      <c r="NW169" s="239"/>
      <c r="NX169" s="239"/>
      <c r="NY169" s="239"/>
      <c r="NZ169" s="239"/>
      <c r="OA169" s="239"/>
      <c r="OB169" s="239"/>
      <c r="OC169" s="239"/>
      <c r="OD169" s="239"/>
      <c r="OE169" s="239"/>
      <c r="OF169" s="239"/>
      <c r="OG169" s="239"/>
      <c r="OH169" s="239"/>
      <c r="OI169" s="239"/>
      <c r="OJ169" s="239"/>
      <c r="OK169" s="239"/>
      <c r="OL169" s="239"/>
      <c r="OM169" s="239"/>
      <c r="ON169" s="239"/>
      <c r="OO169" s="239"/>
      <c r="OP169" s="239"/>
      <c r="OQ169" s="239"/>
      <c r="OR169" s="239"/>
      <c r="OS169" s="239"/>
      <c r="OT169" s="239"/>
      <c r="OU169" s="239"/>
      <c r="OV169" s="239"/>
      <c r="OW169" s="239"/>
      <c r="OX169" s="239"/>
      <c r="OY169" s="239"/>
      <c r="OZ169" s="239"/>
      <c r="PA169" s="239"/>
      <c r="PB169" s="239"/>
      <c r="PC169" s="239"/>
      <c r="PD169" s="239"/>
      <c r="PE169" s="239"/>
      <c r="PF169" s="239"/>
      <c r="PG169" s="239"/>
      <c r="PH169" s="239"/>
      <c r="PI169" s="239"/>
      <c r="PJ169" s="239"/>
      <c r="PK169" s="239"/>
      <c r="PL169" s="239"/>
      <c r="PM169" s="239"/>
      <c r="PN169" s="239"/>
      <c r="PO169" s="239"/>
      <c r="PP169" s="239"/>
      <c r="PQ169" s="239"/>
      <c r="PR169" s="239"/>
      <c r="PS169" s="239"/>
      <c r="PT169" s="239"/>
      <c r="PU169" s="239"/>
      <c r="PV169" s="239"/>
      <c r="PW169" s="239"/>
      <c r="PX169" s="239"/>
      <c r="PY169" s="239"/>
      <c r="PZ169" s="239"/>
      <c r="QA169" s="239"/>
      <c r="QB169" s="239"/>
      <c r="QC169" s="239"/>
      <c r="QD169" s="239"/>
      <c r="QE169" s="239"/>
      <c r="QF169" s="239"/>
      <c r="QG169" s="239"/>
      <c r="QH169" s="239"/>
      <c r="QI169" s="239"/>
      <c r="QJ169" s="239"/>
      <c r="QK169" s="239"/>
      <c r="QL169" s="239"/>
      <c r="QM169" s="239"/>
      <c r="QN169" s="239"/>
      <c r="QO169" s="239"/>
      <c r="QP169" s="239"/>
      <c r="QQ169" s="239"/>
      <c r="QR169" s="239"/>
      <c r="QS169" s="239"/>
      <c r="QT169" s="239"/>
      <c r="QU169" s="239"/>
      <c r="QV169" s="239"/>
      <c r="QW169" s="239"/>
      <c r="QX169" s="239"/>
      <c r="QY169" s="239"/>
      <c r="QZ169" s="239"/>
      <c r="RA169" s="239"/>
      <c r="RB169" s="239"/>
      <c r="RC169" s="239"/>
      <c r="RD169" s="239"/>
      <c r="RE169" s="239"/>
      <c r="RF169" s="239"/>
      <c r="RG169" s="239"/>
      <c r="RH169" s="239"/>
      <c r="RI169" s="239"/>
      <c r="RJ169" s="239"/>
      <c r="RK169" s="239"/>
      <c r="RL169" s="239"/>
      <c r="RM169" s="239"/>
      <c r="RN169" s="239"/>
      <c r="RO169" s="239"/>
      <c r="RP169" s="239"/>
      <c r="RQ169" s="239"/>
      <c r="RR169" s="239"/>
      <c r="RS169" s="239"/>
      <c r="RT169" s="239"/>
      <c r="RU169" s="239"/>
      <c r="RV169" s="239"/>
      <c r="RW169" s="239"/>
      <c r="RX169" s="239"/>
      <c r="RY169" s="239"/>
      <c r="RZ169" s="239"/>
      <c r="SA169" s="239"/>
      <c r="SB169" s="239"/>
      <c r="SC169" s="239"/>
      <c r="SD169" s="239"/>
      <c r="SE169" s="239"/>
      <c r="SF169" s="239"/>
      <c r="SG169" s="239"/>
      <c r="SH169" s="239"/>
      <c r="SI169" s="239"/>
      <c r="SJ169" s="239"/>
      <c r="SK169" s="239"/>
      <c r="SL169" s="239"/>
      <c r="SM169" s="239"/>
      <c r="SN169" s="239"/>
      <c r="SO169" s="239"/>
      <c r="SP169" s="239"/>
      <c r="SQ169" s="239"/>
      <c r="SR169" s="239"/>
      <c r="SS169" s="239"/>
      <c r="ST169" s="239"/>
      <c r="SU169" s="239"/>
      <c r="SV169" s="239"/>
      <c r="SW169" s="239"/>
      <c r="SX169" s="239"/>
      <c r="SY169" s="239"/>
      <c r="SZ169" s="239"/>
      <c r="TA169" s="239"/>
      <c r="TB169" s="239"/>
      <c r="TC169" s="239"/>
      <c r="TD169" s="239"/>
      <c r="TE169" s="239"/>
      <c r="TF169" s="239"/>
      <c r="TG169" s="239"/>
      <c r="TH169" s="239"/>
      <c r="TI169" s="239"/>
      <c r="TJ169" s="239"/>
      <c r="TK169" s="239"/>
      <c r="TL169" s="239"/>
      <c r="TM169" s="239"/>
      <c r="TN169" s="239"/>
      <c r="TO169" s="239"/>
      <c r="TP169" s="239"/>
      <c r="TQ169" s="239"/>
      <c r="TR169" s="239"/>
      <c r="TS169" s="239"/>
      <c r="TT169" s="239"/>
      <c r="TU169" s="239"/>
      <c r="TV169" s="239"/>
      <c r="TW169" s="239"/>
      <c r="TX169" s="239"/>
      <c r="TY169" s="239"/>
      <c r="TZ169" s="239"/>
      <c r="UA169" s="239"/>
      <c r="UB169" s="239"/>
      <c r="UC169" s="239"/>
      <c r="UD169" s="239"/>
      <c r="UE169" s="239"/>
      <c r="UF169" s="239"/>
      <c r="UG169" s="239"/>
      <c r="UH169" s="239"/>
      <c r="UI169" s="239"/>
      <c r="UJ169" s="239"/>
      <c r="UK169" s="239"/>
      <c r="UL169" s="239"/>
      <c r="UM169" s="239"/>
      <c r="UN169" s="239"/>
      <c r="UO169" s="239"/>
      <c r="UP169" s="239"/>
      <c r="UQ169" s="239"/>
      <c r="UR169" s="239"/>
      <c r="US169" s="239"/>
      <c r="UT169" s="239"/>
      <c r="UU169" s="239"/>
      <c r="UV169" s="239"/>
      <c r="UW169" s="239"/>
      <c r="UX169" s="239"/>
      <c r="UY169" s="239"/>
      <c r="UZ169" s="239"/>
      <c r="VA169" s="239"/>
      <c r="VB169" s="239"/>
      <c r="VC169" s="239"/>
      <c r="VD169" s="239"/>
      <c r="VE169" s="239"/>
      <c r="VF169" s="239"/>
      <c r="VG169" s="239"/>
      <c r="VH169" s="239"/>
      <c r="VI169" s="239"/>
      <c r="VJ169" s="239"/>
      <c r="VK169" s="239"/>
      <c r="VL169" s="239"/>
      <c r="VM169" s="239"/>
      <c r="VN169" s="239"/>
      <c r="VO169" s="239"/>
      <c r="VP169" s="239"/>
      <c r="VQ169" s="239"/>
      <c r="VR169" s="239"/>
      <c r="VS169" s="239"/>
      <c r="VT169" s="239"/>
      <c r="VU169" s="239"/>
      <c r="VV169" s="239"/>
      <c r="VW169" s="239"/>
      <c r="VX169" s="239"/>
      <c r="VY169" s="239"/>
      <c r="VZ169" s="239"/>
      <c r="WA169" s="239"/>
      <c r="WB169" s="239"/>
      <c r="WC169" s="239"/>
      <c r="WD169" s="239"/>
      <c r="WE169" s="239"/>
      <c r="WF169" s="239"/>
      <c r="WG169" s="239"/>
      <c r="WH169" s="239"/>
      <c r="WI169" s="239"/>
      <c r="WJ169" s="239"/>
      <c r="WK169" s="239"/>
      <c r="WL169" s="239"/>
      <c r="WM169" s="239"/>
      <c r="WN169" s="239"/>
      <c r="WO169" s="239"/>
      <c r="WP169" s="239"/>
      <c r="WQ169" s="239"/>
      <c r="WR169" s="239"/>
      <c r="WS169" s="239"/>
      <c r="WT169" s="239"/>
      <c r="WU169" s="239"/>
      <c r="WV169" s="239"/>
      <c r="WW169" s="239"/>
      <c r="WX169" s="239"/>
      <c r="WY169" s="239"/>
      <c r="WZ169" s="239"/>
      <c r="XA169" s="239"/>
      <c r="XB169" s="239"/>
      <c r="XC169" s="239"/>
      <c r="XD169" s="239"/>
      <c r="XE169" s="239"/>
      <c r="XF169" s="239"/>
      <c r="XG169" s="239"/>
      <c r="XH169" s="239"/>
      <c r="XI169" s="239"/>
      <c r="XJ169" s="239"/>
      <c r="XK169" s="239"/>
      <c r="XL169" s="239"/>
      <c r="XM169" s="239"/>
      <c r="XN169" s="239"/>
      <c r="XO169" s="239"/>
      <c r="XP169" s="239"/>
      <c r="XQ169" s="239"/>
      <c r="XR169" s="239"/>
      <c r="XS169" s="239"/>
      <c r="XT169" s="239"/>
      <c r="XU169" s="239"/>
      <c r="XV169" s="239"/>
      <c r="XW169" s="239"/>
      <c r="XX169" s="239"/>
      <c r="XY169" s="239"/>
      <c r="XZ169" s="239"/>
      <c r="YA169" s="239"/>
      <c r="YB169" s="239"/>
      <c r="YC169" s="239"/>
      <c r="YD169" s="239"/>
      <c r="YE169" s="239"/>
      <c r="YF169" s="239"/>
      <c r="YG169" s="239"/>
      <c r="YH169" s="239"/>
      <c r="YI169" s="239"/>
      <c r="YJ169" s="239"/>
      <c r="YK169" s="239"/>
      <c r="YL169" s="239"/>
      <c r="YM169" s="239"/>
      <c r="YN169" s="239"/>
      <c r="YO169" s="239"/>
      <c r="YP169" s="239"/>
      <c r="YQ169" s="239"/>
      <c r="YR169" s="239"/>
      <c r="YS169" s="239"/>
      <c r="YT169" s="239"/>
      <c r="YU169" s="239"/>
      <c r="YV169" s="239"/>
      <c r="YW169" s="239"/>
      <c r="YX169" s="239"/>
      <c r="YY169" s="239"/>
      <c r="YZ169" s="239"/>
      <c r="ZA169" s="239"/>
      <c r="ZB169" s="239"/>
      <c r="ZC169" s="239"/>
      <c r="ZD169" s="239"/>
      <c r="ZE169" s="239"/>
      <c r="ZF169" s="239"/>
      <c r="ZG169" s="239"/>
      <c r="ZH169" s="239"/>
      <c r="ZI169" s="239"/>
      <c r="ZJ169" s="239"/>
      <c r="ZK169" s="239"/>
      <c r="ZL169" s="239"/>
      <c r="ZM169" s="239"/>
      <c r="ZN169" s="239"/>
      <c r="ZO169" s="239"/>
      <c r="ZP169" s="239"/>
      <c r="ZQ169" s="239"/>
      <c r="ZR169" s="239"/>
      <c r="ZS169" s="239"/>
      <c r="ZT169" s="239"/>
      <c r="ZU169" s="239"/>
      <c r="ZV169" s="239"/>
      <c r="ZW169" s="239"/>
      <c r="ZX169" s="239"/>
      <c r="ZY169" s="239"/>
      <c r="ZZ169" s="239"/>
      <c r="AAA169" s="239"/>
      <c r="AAB169" s="239"/>
      <c r="AAC169" s="239"/>
      <c r="AAD169" s="239"/>
      <c r="AAE169" s="239"/>
      <c r="AAF169" s="239"/>
      <c r="AAG169" s="239"/>
      <c r="AAH169" s="239"/>
      <c r="AAI169" s="239"/>
      <c r="AAJ169" s="239"/>
      <c r="AAK169" s="239"/>
      <c r="AAL169" s="239"/>
      <c r="AAM169" s="239"/>
      <c r="AAN169" s="239"/>
      <c r="AAO169" s="239"/>
      <c r="AAP169" s="239"/>
      <c r="AAQ169" s="239"/>
      <c r="AAR169" s="239"/>
      <c r="AAS169" s="239"/>
      <c r="AAT169" s="239"/>
      <c r="AAU169" s="239"/>
      <c r="AAV169" s="239"/>
      <c r="AAW169" s="239"/>
      <c r="AAX169" s="239"/>
      <c r="AAY169" s="239"/>
      <c r="AAZ169" s="239"/>
      <c r="ABA169" s="239"/>
      <c r="ABB169" s="239"/>
      <c r="ABC169" s="239"/>
      <c r="ABD169" s="239"/>
      <c r="ABE169" s="239"/>
      <c r="ABF169" s="239"/>
      <c r="ABG169" s="239"/>
      <c r="ABH169" s="239"/>
      <c r="ABI169" s="239"/>
      <c r="ABJ169" s="239"/>
      <c r="ABK169" s="239"/>
      <c r="ABL169" s="239"/>
      <c r="ABM169" s="239"/>
      <c r="ABN169" s="239"/>
      <c r="ABO169" s="239"/>
      <c r="ABP169" s="239"/>
      <c r="ABQ169" s="239"/>
      <c r="ABR169" s="239"/>
      <c r="ABS169" s="239"/>
      <c r="ABT169" s="239"/>
      <c r="ABU169" s="239"/>
      <c r="ABV169" s="239"/>
      <c r="ABW169" s="239"/>
      <c r="ABX169" s="239"/>
      <c r="ABY169" s="239"/>
      <c r="ABZ169" s="239"/>
      <c r="ACA169" s="239"/>
      <c r="ACB169" s="239"/>
      <c r="ACC169" s="239"/>
      <c r="ACD169" s="239"/>
      <c r="ACE169" s="239"/>
      <c r="ACF169" s="239"/>
      <c r="ACG169" s="239"/>
      <c r="ACH169" s="239"/>
      <c r="ACI169" s="239"/>
      <c r="ACJ169" s="239"/>
      <c r="ACK169" s="239"/>
      <c r="ACL169" s="239"/>
      <c r="ACM169" s="239"/>
      <c r="ACN169" s="239"/>
      <c r="ACO169" s="239"/>
      <c r="ACP169" s="239"/>
      <c r="ACQ169" s="239"/>
      <c r="ACR169" s="239"/>
      <c r="ACS169" s="239"/>
      <c r="ACT169" s="239"/>
      <c r="ACU169" s="239"/>
      <c r="ACV169" s="239"/>
    </row>
    <row r="170" spans="1:776" s="346" customFormat="1" ht="14.15" hidden="1" customHeight="1" x14ac:dyDescent="0.3">
      <c r="A170" s="514" t="str">
        <f>+'Formulario solicitud'!B51</f>
        <v>Situación laboral actual:</v>
      </c>
      <c r="B170" s="576"/>
      <c r="C170" s="719" t="str">
        <f>+'Formulario solicitud'!D51</f>
        <v>__</v>
      </c>
      <c r="D170" s="720"/>
      <c r="E170" s="713"/>
      <c r="F170" s="714"/>
      <c r="G170" s="338"/>
      <c r="H170" s="339"/>
      <c r="I170" s="344"/>
      <c r="J170" s="345"/>
      <c r="K170" s="246"/>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c r="AG170" s="345"/>
      <c r="AH170" s="345"/>
      <c r="AI170" s="345"/>
      <c r="AJ170" s="345"/>
      <c r="AK170" s="345"/>
      <c r="AL170" s="345"/>
      <c r="AM170" s="345"/>
      <c r="AN170" s="345"/>
      <c r="AO170" s="345"/>
      <c r="AP170" s="345"/>
      <c r="AQ170" s="345"/>
      <c r="AR170" s="345"/>
      <c r="AS170" s="345"/>
      <c r="AT170" s="345"/>
      <c r="AU170" s="345"/>
      <c r="AV170" s="345"/>
      <c r="AW170" s="345"/>
      <c r="AX170" s="345"/>
      <c r="AY170" s="345"/>
      <c r="AZ170" s="345"/>
      <c r="BA170" s="345"/>
      <c r="BB170" s="345"/>
      <c r="BC170" s="345"/>
      <c r="BD170" s="345"/>
      <c r="BE170" s="345"/>
      <c r="BF170" s="345"/>
      <c r="BG170" s="345"/>
      <c r="BH170" s="345"/>
      <c r="BI170" s="345"/>
      <c r="BJ170" s="345"/>
      <c r="BK170" s="345"/>
      <c r="BL170" s="345"/>
      <c r="BM170" s="345"/>
      <c r="BN170" s="345"/>
      <c r="BO170" s="345"/>
      <c r="BP170" s="345"/>
      <c r="BQ170" s="345"/>
      <c r="BR170" s="345"/>
      <c r="BS170" s="345"/>
      <c r="BT170" s="345"/>
      <c r="BU170" s="345"/>
      <c r="BV170" s="345"/>
      <c r="BW170" s="345"/>
      <c r="BX170" s="345"/>
      <c r="BY170" s="345"/>
      <c r="BZ170" s="345"/>
      <c r="CA170" s="345"/>
      <c r="CB170" s="345"/>
      <c r="CC170" s="345"/>
      <c r="CD170" s="345"/>
      <c r="CE170" s="345"/>
      <c r="CF170" s="345"/>
      <c r="CG170" s="345"/>
      <c r="CH170" s="345"/>
      <c r="CI170" s="345"/>
      <c r="CJ170" s="345"/>
      <c r="CK170" s="345"/>
      <c r="CL170" s="345"/>
      <c r="CM170" s="345"/>
      <c r="CN170" s="345"/>
      <c r="CO170" s="345"/>
      <c r="CP170" s="345"/>
      <c r="CQ170" s="345"/>
      <c r="CR170" s="345"/>
      <c r="CS170" s="345"/>
      <c r="CT170" s="345"/>
      <c r="CU170" s="345"/>
      <c r="CV170" s="345"/>
      <c r="CW170" s="345"/>
      <c r="CX170" s="345"/>
      <c r="CY170" s="345"/>
      <c r="CZ170" s="345"/>
      <c r="DA170" s="345"/>
      <c r="DB170" s="345"/>
      <c r="DC170" s="345"/>
      <c r="DD170" s="345"/>
      <c r="DE170" s="345"/>
      <c r="DF170" s="345"/>
      <c r="DG170" s="345"/>
      <c r="DH170" s="345"/>
      <c r="DI170" s="345"/>
      <c r="DJ170" s="345"/>
      <c r="DK170" s="345"/>
      <c r="DL170" s="345"/>
      <c r="DM170" s="345"/>
      <c r="DN170" s="345"/>
      <c r="DO170" s="345"/>
      <c r="DP170" s="345"/>
      <c r="DQ170" s="345"/>
      <c r="DR170" s="345"/>
      <c r="DS170" s="345"/>
      <c r="DT170" s="345"/>
      <c r="DU170" s="345"/>
      <c r="DV170" s="345"/>
      <c r="DW170" s="345"/>
      <c r="DX170" s="345"/>
      <c r="DY170" s="345"/>
      <c r="DZ170" s="345"/>
      <c r="EA170" s="345"/>
      <c r="EB170" s="345"/>
      <c r="EC170" s="345"/>
      <c r="ED170" s="345"/>
      <c r="EE170" s="345"/>
      <c r="EF170" s="345"/>
      <c r="EG170" s="345"/>
      <c r="EH170" s="345"/>
      <c r="EI170" s="345"/>
      <c r="EJ170" s="345"/>
      <c r="EK170" s="345"/>
      <c r="EL170" s="345"/>
      <c r="EM170" s="345"/>
      <c r="EN170" s="345"/>
      <c r="EO170" s="345"/>
      <c r="EP170" s="345"/>
      <c r="EQ170" s="345"/>
      <c r="ER170" s="345"/>
      <c r="ES170" s="345"/>
      <c r="ET170" s="345"/>
      <c r="EU170" s="345"/>
      <c r="EV170" s="345"/>
      <c r="EW170" s="345"/>
      <c r="EX170" s="345"/>
      <c r="EY170" s="345"/>
      <c r="EZ170" s="345"/>
      <c r="FA170" s="345"/>
      <c r="FB170" s="345"/>
      <c r="FC170" s="345"/>
      <c r="FD170" s="345"/>
      <c r="FE170" s="345"/>
      <c r="FF170" s="345"/>
      <c r="FG170" s="345"/>
      <c r="FH170" s="345"/>
      <c r="FI170" s="345"/>
      <c r="FJ170" s="345"/>
      <c r="FK170" s="345"/>
      <c r="FL170" s="345"/>
      <c r="FM170" s="345"/>
      <c r="FN170" s="345"/>
      <c r="FO170" s="345"/>
      <c r="FP170" s="345"/>
      <c r="FQ170" s="345"/>
      <c r="FR170" s="345"/>
      <c r="FS170" s="345"/>
      <c r="FT170" s="345"/>
      <c r="FU170" s="345"/>
      <c r="FV170" s="345"/>
      <c r="FW170" s="345"/>
      <c r="FX170" s="345"/>
      <c r="FY170" s="345"/>
      <c r="FZ170" s="345"/>
      <c r="GA170" s="345"/>
      <c r="GB170" s="345"/>
      <c r="GC170" s="345"/>
      <c r="GD170" s="345"/>
      <c r="GE170" s="345"/>
      <c r="GF170" s="345"/>
      <c r="GG170" s="345"/>
      <c r="GH170" s="345"/>
      <c r="GI170" s="345"/>
      <c r="GJ170" s="345"/>
      <c r="GK170" s="345"/>
      <c r="GL170" s="345"/>
      <c r="GM170" s="345"/>
      <c r="GN170" s="345"/>
      <c r="GO170" s="345"/>
      <c r="GP170" s="345"/>
      <c r="GQ170" s="345"/>
      <c r="GR170" s="345"/>
      <c r="GS170" s="345"/>
      <c r="GT170" s="345"/>
      <c r="GU170" s="345"/>
      <c r="GV170" s="345"/>
      <c r="GW170" s="345"/>
      <c r="GX170" s="345"/>
      <c r="GY170" s="345"/>
      <c r="GZ170" s="345"/>
      <c r="HA170" s="345"/>
      <c r="HB170" s="345"/>
      <c r="HC170" s="345"/>
      <c r="HD170" s="345"/>
      <c r="HE170" s="345"/>
      <c r="HF170" s="345"/>
      <c r="HG170" s="345"/>
      <c r="HH170" s="345"/>
      <c r="HI170" s="345"/>
      <c r="HJ170" s="345"/>
      <c r="HK170" s="345"/>
      <c r="HL170" s="345"/>
      <c r="HM170" s="345"/>
      <c r="HN170" s="345"/>
      <c r="HO170" s="345"/>
      <c r="HP170" s="345"/>
      <c r="HQ170" s="345"/>
      <c r="HR170" s="345"/>
      <c r="HS170" s="345"/>
      <c r="HT170" s="345"/>
      <c r="HU170" s="345"/>
      <c r="HV170" s="345"/>
      <c r="HW170" s="345"/>
      <c r="HX170" s="345"/>
      <c r="HY170" s="345"/>
      <c r="HZ170" s="345"/>
      <c r="IA170" s="345"/>
      <c r="IB170" s="345"/>
      <c r="IC170" s="345"/>
      <c r="ID170" s="345"/>
      <c r="IE170" s="345"/>
      <c r="IF170" s="345"/>
      <c r="IG170" s="345"/>
      <c r="IH170" s="345"/>
      <c r="II170" s="345"/>
      <c r="IJ170" s="345"/>
      <c r="IK170" s="345"/>
      <c r="IL170" s="345"/>
      <c r="IM170" s="345"/>
      <c r="IN170" s="345"/>
      <c r="IO170" s="345"/>
      <c r="IP170" s="345"/>
      <c r="IQ170" s="345"/>
      <c r="IR170" s="345"/>
      <c r="IS170" s="345"/>
      <c r="IT170" s="345"/>
      <c r="IU170" s="345"/>
      <c r="IV170" s="345"/>
      <c r="IW170" s="345"/>
      <c r="IX170" s="345"/>
      <c r="IY170" s="345"/>
      <c r="IZ170" s="345"/>
      <c r="JA170" s="345"/>
      <c r="JB170" s="345"/>
      <c r="JC170" s="345"/>
      <c r="JD170" s="345"/>
      <c r="JE170" s="345"/>
      <c r="JF170" s="345"/>
      <c r="JG170" s="345"/>
      <c r="JH170" s="345"/>
      <c r="JI170" s="345"/>
      <c r="JJ170" s="345"/>
      <c r="JK170" s="345"/>
      <c r="JL170" s="345"/>
      <c r="JM170" s="345"/>
      <c r="JN170" s="345"/>
      <c r="JO170" s="345"/>
      <c r="JP170" s="345"/>
      <c r="JQ170" s="345"/>
      <c r="JR170" s="345"/>
      <c r="JS170" s="345"/>
      <c r="JT170" s="345"/>
      <c r="JU170" s="345"/>
      <c r="JV170" s="345"/>
      <c r="JW170" s="345"/>
      <c r="JX170" s="345"/>
      <c r="JY170" s="345"/>
      <c r="JZ170" s="345"/>
      <c r="KA170" s="345"/>
      <c r="KB170" s="345"/>
      <c r="KC170" s="345"/>
      <c r="KD170" s="345"/>
      <c r="KE170" s="345"/>
      <c r="KF170" s="345"/>
      <c r="KG170" s="345"/>
      <c r="KH170" s="345"/>
      <c r="KI170" s="345"/>
      <c r="KJ170" s="345"/>
      <c r="KK170" s="345"/>
      <c r="KL170" s="345"/>
      <c r="KM170" s="345"/>
      <c r="KN170" s="345"/>
      <c r="KO170" s="345"/>
      <c r="KP170" s="345"/>
      <c r="KQ170" s="345"/>
      <c r="KR170" s="345"/>
      <c r="KS170" s="345"/>
      <c r="KT170" s="345"/>
      <c r="KU170" s="345"/>
      <c r="KV170" s="345"/>
      <c r="KW170" s="345"/>
      <c r="KX170" s="345"/>
      <c r="KY170" s="345"/>
      <c r="KZ170" s="345"/>
      <c r="LA170" s="345"/>
      <c r="LB170" s="345"/>
      <c r="LC170" s="345"/>
      <c r="LD170" s="345"/>
      <c r="LE170" s="345"/>
      <c r="LF170" s="345"/>
      <c r="LG170" s="345"/>
      <c r="LH170" s="345"/>
      <c r="LI170" s="345"/>
      <c r="LJ170" s="345"/>
      <c r="LK170" s="345"/>
      <c r="LL170" s="345"/>
      <c r="LM170" s="345"/>
      <c r="LN170" s="345"/>
      <c r="LO170" s="345"/>
      <c r="LP170" s="345"/>
      <c r="LQ170" s="345"/>
      <c r="LR170" s="345"/>
      <c r="LS170" s="345"/>
      <c r="LT170" s="345"/>
      <c r="LU170" s="345"/>
      <c r="LV170" s="345"/>
      <c r="LW170" s="345"/>
      <c r="LX170" s="345"/>
      <c r="LY170" s="345"/>
      <c r="LZ170" s="345"/>
      <c r="MA170" s="345"/>
      <c r="MB170" s="345"/>
      <c r="MC170" s="345"/>
      <c r="MD170" s="345"/>
      <c r="ME170" s="345"/>
      <c r="MF170" s="345"/>
      <c r="MG170" s="345"/>
      <c r="MH170" s="345"/>
      <c r="MI170" s="345"/>
      <c r="MJ170" s="345"/>
      <c r="MK170" s="345"/>
      <c r="ML170" s="345"/>
      <c r="MM170" s="345"/>
      <c r="MN170" s="345"/>
      <c r="MO170" s="345"/>
      <c r="MP170" s="345"/>
      <c r="MQ170" s="345"/>
      <c r="MR170" s="345"/>
      <c r="MS170" s="345"/>
      <c r="MT170" s="345"/>
      <c r="MU170" s="345"/>
      <c r="MV170" s="345"/>
      <c r="MW170" s="345"/>
      <c r="MX170" s="345"/>
      <c r="MY170" s="345"/>
      <c r="MZ170" s="345"/>
      <c r="NA170" s="345"/>
      <c r="NB170" s="345"/>
      <c r="NC170" s="345"/>
      <c r="ND170" s="345"/>
      <c r="NE170" s="345"/>
      <c r="NF170" s="345"/>
      <c r="NG170" s="345"/>
      <c r="NH170" s="345"/>
      <c r="NI170" s="345"/>
      <c r="NJ170" s="345"/>
      <c r="NK170" s="345"/>
      <c r="NL170" s="345"/>
      <c r="NM170" s="345"/>
      <c r="NN170" s="345"/>
      <c r="NO170" s="345"/>
      <c r="NP170" s="345"/>
      <c r="NQ170" s="345"/>
      <c r="NR170" s="345"/>
      <c r="NS170" s="345"/>
      <c r="NT170" s="345"/>
      <c r="NU170" s="345"/>
      <c r="NV170" s="345"/>
      <c r="NW170" s="345"/>
      <c r="NX170" s="345"/>
      <c r="NY170" s="345"/>
      <c r="NZ170" s="345"/>
      <c r="OA170" s="345"/>
      <c r="OB170" s="345"/>
      <c r="OC170" s="345"/>
      <c r="OD170" s="345"/>
      <c r="OE170" s="345"/>
      <c r="OF170" s="345"/>
      <c r="OG170" s="345"/>
      <c r="OH170" s="345"/>
      <c r="OI170" s="345"/>
      <c r="OJ170" s="345"/>
      <c r="OK170" s="345"/>
      <c r="OL170" s="345"/>
      <c r="OM170" s="345"/>
      <c r="ON170" s="345"/>
      <c r="OO170" s="345"/>
      <c r="OP170" s="345"/>
      <c r="OQ170" s="345"/>
      <c r="OR170" s="345"/>
      <c r="OS170" s="345"/>
      <c r="OT170" s="345"/>
      <c r="OU170" s="345"/>
      <c r="OV170" s="345"/>
      <c r="OW170" s="345"/>
      <c r="OX170" s="345"/>
      <c r="OY170" s="345"/>
      <c r="OZ170" s="345"/>
      <c r="PA170" s="345"/>
      <c r="PB170" s="345"/>
      <c r="PC170" s="345"/>
      <c r="PD170" s="345"/>
      <c r="PE170" s="345"/>
      <c r="PF170" s="345"/>
      <c r="PG170" s="345"/>
      <c r="PH170" s="345"/>
      <c r="PI170" s="345"/>
      <c r="PJ170" s="345"/>
      <c r="PK170" s="345"/>
      <c r="PL170" s="345"/>
      <c r="PM170" s="345"/>
      <c r="PN170" s="345"/>
      <c r="PO170" s="345"/>
      <c r="PP170" s="345"/>
      <c r="PQ170" s="345"/>
      <c r="PR170" s="345"/>
      <c r="PS170" s="345"/>
      <c r="PT170" s="345"/>
      <c r="PU170" s="345"/>
      <c r="PV170" s="345"/>
      <c r="PW170" s="345"/>
      <c r="PX170" s="345"/>
      <c r="PY170" s="345"/>
      <c r="PZ170" s="345"/>
      <c r="QA170" s="345"/>
      <c r="QB170" s="345"/>
      <c r="QC170" s="345"/>
      <c r="QD170" s="345"/>
      <c r="QE170" s="345"/>
      <c r="QF170" s="345"/>
      <c r="QG170" s="345"/>
      <c r="QH170" s="345"/>
      <c r="QI170" s="345"/>
      <c r="QJ170" s="345"/>
      <c r="QK170" s="345"/>
      <c r="QL170" s="345"/>
      <c r="QM170" s="345"/>
      <c r="QN170" s="345"/>
      <c r="QO170" s="345"/>
      <c r="QP170" s="345"/>
      <c r="QQ170" s="345"/>
      <c r="QR170" s="345"/>
      <c r="QS170" s="345"/>
      <c r="QT170" s="345"/>
      <c r="QU170" s="345"/>
      <c r="QV170" s="345"/>
      <c r="QW170" s="345"/>
      <c r="QX170" s="345"/>
      <c r="QY170" s="345"/>
      <c r="QZ170" s="345"/>
      <c r="RA170" s="345"/>
      <c r="RB170" s="345"/>
      <c r="RC170" s="345"/>
      <c r="RD170" s="345"/>
      <c r="RE170" s="345"/>
      <c r="RF170" s="345"/>
      <c r="RG170" s="345"/>
      <c r="RH170" s="345"/>
      <c r="RI170" s="345"/>
      <c r="RJ170" s="345"/>
      <c r="RK170" s="345"/>
      <c r="RL170" s="345"/>
      <c r="RM170" s="345"/>
      <c r="RN170" s="345"/>
      <c r="RO170" s="345"/>
      <c r="RP170" s="345"/>
      <c r="RQ170" s="345"/>
      <c r="RR170" s="345"/>
      <c r="RS170" s="345"/>
      <c r="RT170" s="345"/>
      <c r="RU170" s="345"/>
      <c r="RV170" s="345"/>
      <c r="RW170" s="345"/>
      <c r="RX170" s="345"/>
      <c r="RY170" s="345"/>
      <c r="RZ170" s="345"/>
      <c r="SA170" s="345"/>
      <c r="SB170" s="345"/>
      <c r="SC170" s="345"/>
      <c r="SD170" s="345"/>
      <c r="SE170" s="345"/>
      <c r="SF170" s="345"/>
      <c r="SG170" s="345"/>
      <c r="SH170" s="345"/>
      <c r="SI170" s="345"/>
      <c r="SJ170" s="345"/>
      <c r="SK170" s="345"/>
      <c r="SL170" s="345"/>
      <c r="SM170" s="345"/>
      <c r="SN170" s="345"/>
      <c r="SO170" s="345"/>
      <c r="SP170" s="345"/>
      <c r="SQ170" s="345"/>
      <c r="SR170" s="345"/>
      <c r="SS170" s="345"/>
      <c r="ST170" s="345"/>
      <c r="SU170" s="345"/>
      <c r="SV170" s="345"/>
      <c r="SW170" s="345"/>
      <c r="SX170" s="345"/>
      <c r="SY170" s="345"/>
      <c r="SZ170" s="345"/>
      <c r="TA170" s="345"/>
      <c r="TB170" s="345"/>
      <c r="TC170" s="345"/>
      <c r="TD170" s="345"/>
      <c r="TE170" s="345"/>
      <c r="TF170" s="345"/>
      <c r="TG170" s="345"/>
      <c r="TH170" s="345"/>
      <c r="TI170" s="345"/>
      <c r="TJ170" s="345"/>
      <c r="TK170" s="345"/>
      <c r="TL170" s="345"/>
      <c r="TM170" s="345"/>
      <c r="TN170" s="345"/>
      <c r="TO170" s="345"/>
      <c r="TP170" s="345"/>
      <c r="TQ170" s="345"/>
      <c r="TR170" s="345"/>
      <c r="TS170" s="345"/>
      <c r="TT170" s="345"/>
      <c r="TU170" s="345"/>
      <c r="TV170" s="345"/>
      <c r="TW170" s="345"/>
      <c r="TX170" s="345"/>
      <c r="TY170" s="345"/>
      <c r="TZ170" s="345"/>
      <c r="UA170" s="345"/>
      <c r="UB170" s="345"/>
      <c r="UC170" s="345"/>
      <c r="UD170" s="345"/>
      <c r="UE170" s="345"/>
      <c r="UF170" s="345"/>
      <c r="UG170" s="345"/>
      <c r="UH170" s="345"/>
      <c r="UI170" s="345"/>
      <c r="UJ170" s="345"/>
      <c r="UK170" s="345"/>
      <c r="UL170" s="345"/>
      <c r="UM170" s="345"/>
      <c r="UN170" s="345"/>
      <c r="UO170" s="345"/>
      <c r="UP170" s="345"/>
      <c r="UQ170" s="345"/>
      <c r="UR170" s="345"/>
      <c r="US170" s="345"/>
      <c r="UT170" s="345"/>
      <c r="UU170" s="345"/>
      <c r="UV170" s="345"/>
      <c r="UW170" s="345"/>
      <c r="UX170" s="345"/>
      <c r="UY170" s="345"/>
      <c r="UZ170" s="345"/>
      <c r="VA170" s="345"/>
      <c r="VB170" s="345"/>
      <c r="VC170" s="345"/>
      <c r="VD170" s="345"/>
      <c r="VE170" s="345"/>
      <c r="VF170" s="345"/>
      <c r="VG170" s="345"/>
      <c r="VH170" s="345"/>
      <c r="VI170" s="345"/>
      <c r="VJ170" s="345"/>
      <c r="VK170" s="345"/>
      <c r="VL170" s="345"/>
      <c r="VM170" s="345"/>
      <c r="VN170" s="345"/>
      <c r="VO170" s="345"/>
      <c r="VP170" s="345"/>
      <c r="VQ170" s="345"/>
      <c r="VR170" s="345"/>
      <c r="VS170" s="345"/>
      <c r="VT170" s="345"/>
      <c r="VU170" s="345"/>
      <c r="VV170" s="345"/>
      <c r="VW170" s="345"/>
      <c r="VX170" s="345"/>
      <c r="VY170" s="345"/>
      <c r="VZ170" s="345"/>
      <c r="WA170" s="345"/>
      <c r="WB170" s="345"/>
      <c r="WC170" s="345"/>
      <c r="WD170" s="345"/>
      <c r="WE170" s="345"/>
      <c r="WF170" s="345"/>
      <c r="WG170" s="345"/>
      <c r="WH170" s="345"/>
      <c r="WI170" s="345"/>
      <c r="WJ170" s="345"/>
      <c r="WK170" s="345"/>
      <c r="WL170" s="345"/>
      <c r="WM170" s="345"/>
      <c r="WN170" s="345"/>
      <c r="WO170" s="345"/>
      <c r="WP170" s="345"/>
      <c r="WQ170" s="345"/>
      <c r="WR170" s="345"/>
      <c r="WS170" s="345"/>
      <c r="WT170" s="345"/>
      <c r="WU170" s="345"/>
      <c r="WV170" s="345"/>
      <c r="WW170" s="345"/>
      <c r="WX170" s="345"/>
      <c r="WY170" s="345"/>
      <c r="WZ170" s="345"/>
      <c r="XA170" s="345"/>
      <c r="XB170" s="345"/>
      <c r="XC170" s="345"/>
      <c r="XD170" s="345"/>
      <c r="XE170" s="345"/>
      <c r="XF170" s="345"/>
      <c r="XG170" s="345"/>
      <c r="XH170" s="345"/>
      <c r="XI170" s="345"/>
      <c r="XJ170" s="345"/>
      <c r="XK170" s="345"/>
      <c r="XL170" s="345"/>
      <c r="XM170" s="345"/>
      <c r="XN170" s="345"/>
      <c r="XO170" s="345"/>
      <c r="XP170" s="345"/>
      <c r="XQ170" s="345"/>
      <c r="XR170" s="345"/>
      <c r="XS170" s="345"/>
      <c r="XT170" s="345"/>
      <c r="XU170" s="345"/>
      <c r="XV170" s="345"/>
      <c r="XW170" s="345"/>
      <c r="XX170" s="345"/>
      <c r="XY170" s="345"/>
      <c r="XZ170" s="345"/>
      <c r="YA170" s="345"/>
      <c r="YB170" s="345"/>
      <c r="YC170" s="345"/>
      <c r="YD170" s="345"/>
      <c r="YE170" s="345"/>
      <c r="YF170" s="345"/>
      <c r="YG170" s="345"/>
      <c r="YH170" s="345"/>
      <c r="YI170" s="345"/>
      <c r="YJ170" s="345"/>
      <c r="YK170" s="345"/>
      <c r="YL170" s="345"/>
      <c r="YM170" s="345"/>
      <c r="YN170" s="345"/>
      <c r="YO170" s="345"/>
      <c r="YP170" s="345"/>
      <c r="YQ170" s="345"/>
      <c r="YR170" s="345"/>
      <c r="YS170" s="345"/>
      <c r="YT170" s="345"/>
      <c r="YU170" s="345"/>
      <c r="YV170" s="345"/>
      <c r="YW170" s="345"/>
      <c r="YX170" s="345"/>
      <c r="YY170" s="345"/>
      <c r="YZ170" s="345"/>
      <c r="ZA170" s="345"/>
      <c r="ZB170" s="345"/>
      <c r="ZC170" s="345"/>
      <c r="ZD170" s="345"/>
      <c r="ZE170" s="345"/>
      <c r="ZF170" s="345"/>
      <c r="ZG170" s="345"/>
      <c r="ZH170" s="345"/>
      <c r="ZI170" s="345"/>
      <c r="ZJ170" s="345"/>
      <c r="ZK170" s="345"/>
      <c r="ZL170" s="345"/>
      <c r="ZM170" s="345"/>
      <c r="ZN170" s="345"/>
      <c r="ZO170" s="345"/>
      <c r="ZP170" s="345"/>
      <c r="ZQ170" s="345"/>
      <c r="ZR170" s="345"/>
      <c r="ZS170" s="345"/>
      <c r="ZT170" s="345"/>
      <c r="ZU170" s="345"/>
      <c r="ZV170" s="345"/>
      <c r="ZW170" s="345"/>
      <c r="ZX170" s="345"/>
      <c r="ZY170" s="345"/>
      <c r="ZZ170" s="345"/>
      <c r="AAA170" s="345"/>
      <c r="AAB170" s="345"/>
      <c r="AAC170" s="345"/>
      <c r="AAD170" s="345"/>
      <c r="AAE170" s="345"/>
      <c r="AAF170" s="345"/>
      <c r="AAG170" s="345"/>
      <c r="AAH170" s="345"/>
      <c r="AAI170" s="345"/>
      <c r="AAJ170" s="345"/>
      <c r="AAK170" s="345"/>
      <c r="AAL170" s="345"/>
      <c r="AAM170" s="345"/>
      <c r="AAN170" s="345"/>
      <c r="AAO170" s="345"/>
      <c r="AAP170" s="345"/>
      <c r="AAQ170" s="345"/>
      <c r="AAR170" s="345"/>
      <c r="AAS170" s="345"/>
      <c r="AAT170" s="345"/>
      <c r="AAU170" s="345"/>
      <c r="AAV170" s="345"/>
      <c r="AAW170" s="345"/>
      <c r="AAX170" s="345"/>
      <c r="AAY170" s="345"/>
      <c r="AAZ170" s="345"/>
      <c r="ABA170" s="345"/>
      <c r="ABB170" s="345"/>
      <c r="ABC170" s="345"/>
      <c r="ABD170" s="345"/>
      <c r="ABE170" s="345"/>
      <c r="ABF170" s="345"/>
      <c r="ABG170" s="345"/>
      <c r="ABH170" s="345"/>
      <c r="ABI170" s="345"/>
      <c r="ABJ170" s="345"/>
      <c r="ABK170" s="345"/>
      <c r="ABL170" s="345"/>
      <c r="ABM170" s="345"/>
      <c r="ABN170" s="345"/>
      <c r="ABO170" s="345"/>
      <c r="ABP170" s="345"/>
      <c r="ABQ170" s="345"/>
      <c r="ABR170" s="345"/>
      <c r="ABS170" s="345"/>
      <c r="ABT170" s="345"/>
      <c r="ABU170" s="345"/>
      <c r="ABV170" s="345"/>
      <c r="ABW170" s="345"/>
      <c r="ABX170" s="345"/>
      <c r="ABY170" s="345"/>
      <c r="ABZ170" s="345"/>
      <c r="ACA170" s="345"/>
      <c r="ACB170" s="345"/>
      <c r="ACC170" s="345"/>
      <c r="ACD170" s="345"/>
      <c r="ACE170" s="345"/>
      <c r="ACF170" s="345"/>
      <c r="ACG170" s="345"/>
      <c r="ACH170" s="345"/>
      <c r="ACI170" s="345"/>
      <c r="ACJ170" s="345"/>
      <c r="ACK170" s="345"/>
      <c r="ACL170" s="345"/>
      <c r="ACM170" s="345"/>
      <c r="ACN170" s="345"/>
      <c r="ACO170" s="345"/>
      <c r="ACP170" s="345"/>
      <c r="ACQ170" s="345"/>
      <c r="ACR170" s="345"/>
      <c r="ACS170" s="345"/>
      <c r="ACT170" s="345"/>
      <c r="ACU170" s="345"/>
      <c r="ACV170" s="345"/>
    </row>
    <row r="171" spans="1:776" s="346" customFormat="1" ht="14.15" hidden="1" customHeight="1" x14ac:dyDescent="0.3">
      <c r="A171" s="514" t="s">
        <v>1815</v>
      </c>
      <c r="B171" s="576"/>
      <c r="C171" s="347">
        <f>+'Formulario solicitud'!F53</f>
        <v>0</v>
      </c>
      <c r="D171" s="337"/>
      <c r="E171" s="337"/>
      <c r="F171" s="337"/>
      <c r="G171" s="338"/>
      <c r="H171" s="339"/>
      <c r="I171" s="344"/>
      <c r="J171" s="345"/>
      <c r="K171" s="246"/>
      <c r="L171" s="345"/>
      <c r="M171" s="345"/>
      <c r="N171" s="345"/>
      <c r="O171" s="345"/>
      <c r="P171" s="345"/>
      <c r="Q171" s="345"/>
      <c r="R171" s="345"/>
      <c r="S171" s="345"/>
      <c r="T171" s="345"/>
      <c r="U171" s="345"/>
      <c r="V171" s="345"/>
      <c r="W171" s="345"/>
      <c r="X171" s="345"/>
      <c r="Y171" s="345"/>
      <c r="Z171" s="345"/>
      <c r="AA171" s="345"/>
      <c r="AB171" s="345"/>
      <c r="AC171" s="345"/>
      <c r="AD171" s="345"/>
      <c r="AE171" s="345"/>
      <c r="AF171" s="345"/>
      <c r="AG171" s="345"/>
      <c r="AH171" s="345"/>
      <c r="AI171" s="345"/>
      <c r="AJ171" s="345"/>
      <c r="AK171" s="345"/>
      <c r="AL171" s="345"/>
      <c r="AM171" s="345"/>
      <c r="AN171" s="345"/>
      <c r="AO171" s="345"/>
      <c r="AP171" s="345"/>
      <c r="AQ171" s="345"/>
      <c r="AR171" s="345"/>
      <c r="AS171" s="345"/>
      <c r="AT171" s="345"/>
      <c r="AU171" s="345"/>
      <c r="AV171" s="345"/>
      <c r="AW171" s="345"/>
      <c r="AX171" s="345"/>
      <c r="AY171" s="345"/>
      <c r="AZ171" s="345"/>
      <c r="BA171" s="345"/>
      <c r="BB171" s="345"/>
      <c r="BC171" s="345"/>
      <c r="BD171" s="345"/>
      <c r="BE171" s="345"/>
      <c r="BF171" s="345"/>
      <c r="BG171" s="345"/>
      <c r="BH171" s="345"/>
      <c r="BI171" s="345"/>
      <c r="BJ171" s="345"/>
      <c r="BK171" s="345"/>
      <c r="BL171" s="345"/>
      <c r="BM171" s="345"/>
      <c r="BN171" s="345"/>
      <c r="BO171" s="345"/>
      <c r="BP171" s="345"/>
      <c r="BQ171" s="345"/>
      <c r="BR171" s="345"/>
      <c r="BS171" s="345"/>
      <c r="BT171" s="345"/>
      <c r="BU171" s="345"/>
      <c r="BV171" s="345"/>
      <c r="BW171" s="345"/>
      <c r="BX171" s="345"/>
      <c r="BY171" s="345"/>
      <c r="BZ171" s="345"/>
      <c r="CA171" s="345"/>
      <c r="CB171" s="345"/>
      <c r="CC171" s="345"/>
      <c r="CD171" s="345"/>
      <c r="CE171" s="345"/>
      <c r="CF171" s="345"/>
      <c r="CG171" s="345"/>
      <c r="CH171" s="345"/>
      <c r="CI171" s="345"/>
      <c r="CJ171" s="345"/>
      <c r="CK171" s="345"/>
      <c r="CL171" s="345"/>
      <c r="CM171" s="345"/>
      <c r="CN171" s="345"/>
      <c r="CO171" s="345"/>
      <c r="CP171" s="345"/>
      <c r="CQ171" s="345"/>
      <c r="CR171" s="345"/>
      <c r="CS171" s="345"/>
      <c r="CT171" s="345"/>
      <c r="CU171" s="345"/>
      <c r="CV171" s="345"/>
      <c r="CW171" s="345"/>
      <c r="CX171" s="345"/>
      <c r="CY171" s="345"/>
      <c r="CZ171" s="345"/>
      <c r="DA171" s="345"/>
      <c r="DB171" s="345"/>
      <c r="DC171" s="345"/>
      <c r="DD171" s="345"/>
      <c r="DE171" s="345"/>
      <c r="DF171" s="345"/>
      <c r="DG171" s="345"/>
      <c r="DH171" s="345"/>
      <c r="DI171" s="345"/>
      <c r="DJ171" s="345"/>
      <c r="DK171" s="345"/>
      <c r="DL171" s="345"/>
      <c r="DM171" s="345"/>
      <c r="DN171" s="345"/>
      <c r="DO171" s="345"/>
      <c r="DP171" s="345"/>
      <c r="DQ171" s="345"/>
      <c r="DR171" s="345"/>
      <c r="DS171" s="345"/>
      <c r="DT171" s="345"/>
      <c r="DU171" s="345"/>
      <c r="DV171" s="345"/>
      <c r="DW171" s="345"/>
      <c r="DX171" s="345"/>
      <c r="DY171" s="345"/>
      <c r="DZ171" s="345"/>
      <c r="EA171" s="345"/>
      <c r="EB171" s="345"/>
      <c r="EC171" s="345"/>
      <c r="ED171" s="345"/>
      <c r="EE171" s="345"/>
      <c r="EF171" s="345"/>
      <c r="EG171" s="345"/>
      <c r="EH171" s="345"/>
      <c r="EI171" s="345"/>
      <c r="EJ171" s="345"/>
      <c r="EK171" s="345"/>
      <c r="EL171" s="345"/>
      <c r="EM171" s="345"/>
      <c r="EN171" s="345"/>
      <c r="EO171" s="345"/>
      <c r="EP171" s="345"/>
      <c r="EQ171" s="345"/>
      <c r="ER171" s="345"/>
      <c r="ES171" s="345"/>
      <c r="ET171" s="345"/>
      <c r="EU171" s="345"/>
      <c r="EV171" s="345"/>
      <c r="EW171" s="345"/>
      <c r="EX171" s="345"/>
      <c r="EY171" s="345"/>
      <c r="EZ171" s="345"/>
      <c r="FA171" s="345"/>
      <c r="FB171" s="345"/>
      <c r="FC171" s="345"/>
      <c r="FD171" s="345"/>
      <c r="FE171" s="345"/>
      <c r="FF171" s="345"/>
      <c r="FG171" s="345"/>
      <c r="FH171" s="345"/>
      <c r="FI171" s="345"/>
      <c r="FJ171" s="345"/>
      <c r="FK171" s="345"/>
      <c r="FL171" s="345"/>
      <c r="FM171" s="345"/>
      <c r="FN171" s="345"/>
      <c r="FO171" s="345"/>
      <c r="FP171" s="345"/>
      <c r="FQ171" s="345"/>
      <c r="FR171" s="345"/>
      <c r="FS171" s="345"/>
      <c r="FT171" s="345"/>
      <c r="FU171" s="345"/>
      <c r="FV171" s="345"/>
      <c r="FW171" s="345"/>
      <c r="FX171" s="345"/>
      <c r="FY171" s="345"/>
      <c r="FZ171" s="345"/>
      <c r="GA171" s="345"/>
      <c r="GB171" s="345"/>
      <c r="GC171" s="345"/>
      <c r="GD171" s="345"/>
      <c r="GE171" s="345"/>
      <c r="GF171" s="345"/>
      <c r="GG171" s="345"/>
      <c r="GH171" s="345"/>
      <c r="GI171" s="345"/>
      <c r="GJ171" s="345"/>
      <c r="GK171" s="345"/>
      <c r="GL171" s="345"/>
      <c r="GM171" s="345"/>
      <c r="GN171" s="345"/>
      <c r="GO171" s="345"/>
      <c r="GP171" s="345"/>
      <c r="GQ171" s="345"/>
      <c r="GR171" s="345"/>
      <c r="GS171" s="345"/>
      <c r="GT171" s="345"/>
      <c r="GU171" s="345"/>
      <c r="GV171" s="345"/>
      <c r="GW171" s="345"/>
      <c r="GX171" s="345"/>
      <c r="GY171" s="345"/>
      <c r="GZ171" s="345"/>
      <c r="HA171" s="345"/>
      <c r="HB171" s="345"/>
      <c r="HC171" s="345"/>
      <c r="HD171" s="345"/>
      <c r="HE171" s="345"/>
      <c r="HF171" s="345"/>
      <c r="HG171" s="345"/>
      <c r="HH171" s="345"/>
      <c r="HI171" s="345"/>
      <c r="HJ171" s="345"/>
      <c r="HK171" s="345"/>
      <c r="HL171" s="345"/>
      <c r="HM171" s="345"/>
      <c r="HN171" s="345"/>
      <c r="HO171" s="345"/>
      <c r="HP171" s="345"/>
      <c r="HQ171" s="345"/>
      <c r="HR171" s="345"/>
      <c r="HS171" s="345"/>
      <c r="HT171" s="345"/>
      <c r="HU171" s="345"/>
      <c r="HV171" s="345"/>
      <c r="HW171" s="345"/>
      <c r="HX171" s="345"/>
      <c r="HY171" s="345"/>
      <c r="HZ171" s="345"/>
      <c r="IA171" s="345"/>
      <c r="IB171" s="345"/>
      <c r="IC171" s="345"/>
      <c r="ID171" s="345"/>
      <c r="IE171" s="345"/>
      <c r="IF171" s="345"/>
      <c r="IG171" s="345"/>
      <c r="IH171" s="345"/>
      <c r="II171" s="345"/>
      <c r="IJ171" s="345"/>
      <c r="IK171" s="345"/>
      <c r="IL171" s="345"/>
      <c r="IM171" s="345"/>
      <c r="IN171" s="345"/>
      <c r="IO171" s="345"/>
      <c r="IP171" s="345"/>
      <c r="IQ171" s="345"/>
      <c r="IR171" s="345"/>
      <c r="IS171" s="345"/>
      <c r="IT171" s="345"/>
      <c r="IU171" s="345"/>
      <c r="IV171" s="345"/>
      <c r="IW171" s="345"/>
      <c r="IX171" s="345"/>
      <c r="IY171" s="345"/>
      <c r="IZ171" s="345"/>
      <c r="JA171" s="345"/>
      <c r="JB171" s="345"/>
      <c r="JC171" s="345"/>
      <c r="JD171" s="345"/>
      <c r="JE171" s="345"/>
      <c r="JF171" s="345"/>
      <c r="JG171" s="345"/>
      <c r="JH171" s="345"/>
      <c r="JI171" s="345"/>
      <c r="JJ171" s="345"/>
      <c r="JK171" s="345"/>
      <c r="JL171" s="345"/>
      <c r="JM171" s="345"/>
      <c r="JN171" s="345"/>
      <c r="JO171" s="345"/>
      <c r="JP171" s="345"/>
      <c r="JQ171" s="345"/>
      <c r="JR171" s="345"/>
      <c r="JS171" s="345"/>
      <c r="JT171" s="345"/>
      <c r="JU171" s="345"/>
      <c r="JV171" s="345"/>
      <c r="JW171" s="345"/>
      <c r="JX171" s="345"/>
      <c r="JY171" s="345"/>
      <c r="JZ171" s="345"/>
      <c r="KA171" s="345"/>
      <c r="KB171" s="345"/>
      <c r="KC171" s="345"/>
      <c r="KD171" s="345"/>
      <c r="KE171" s="345"/>
      <c r="KF171" s="345"/>
      <c r="KG171" s="345"/>
      <c r="KH171" s="345"/>
      <c r="KI171" s="345"/>
      <c r="KJ171" s="345"/>
      <c r="KK171" s="345"/>
      <c r="KL171" s="345"/>
      <c r="KM171" s="345"/>
      <c r="KN171" s="345"/>
      <c r="KO171" s="345"/>
      <c r="KP171" s="345"/>
      <c r="KQ171" s="345"/>
      <c r="KR171" s="345"/>
      <c r="KS171" s="345"/>
      <c r="KT171" s="345"/>
      <c r="KU171" s="345"/>
      <c r="KV171" s="345"/>
      <c r="KW171" s="345"/>
      <c r="KX171" s="345"/>
      <c r="KY171" s="345"/>
      <c r="KZ171" s="345"/>
      <c r="LA171" s="345"/>
      <c r="LB171" s="345"/>
      <c r="LC171" s="345"/>
      <c r="LD171" s="345"/>
      <c r="LE171" s="345"/>
      <c r="LF171" s="345"/>
      <c r="LG171" s="345"/>
      <c r="LH171" s="345"/>
      <c r="LI171" s="345"/>
      <c r="LJ171" s="345"/>
      <c r="LK171" s="345"/>
      <c r="LL171" s="345"/>
      <c r="LM171" s="345"/>
      <c r="LN171" s="345"/>
      <c r="LO171" s="345"/>
      <c r="LP171" s="345"/>
      <c r="LQ171" s="345"/>
      <c r="LR171" s="345"/>
      <c r="LS171" s="345"/>
      <c r="LT171" s="345"/>
      <c r="LU171" s="345"/>
      <c r="LV171" s="345"/>
      <c r="LW171" s="345"/>
      <c r="LX171" s="345"/>
      <c r="LY171" s="345"/>
      <c r="LZ171" s="345"/>
      <c r="MA171" s="345"/>
      <c r="MB171" s="345"/>
      <c r="MC171" s="345"/>
      <c r="MD171" s="345"/>
      <c r="ME171" s="345"/>
      <c r="MF171" s="345"/>
      <c r="MG171" s="345"/>
      <c r="MH171" s="345"/>
      <c r="MI171" s="345"/>
      <c r="MJ171" s="345"/>
      <c r="MK171" s="345"/>
      <c r="ML171" s="345"/>
      <c r="MM171" s="345"/>
      <c r="MN171" s="345"/>
      <c r="MO171" s="345"/>
      <c r="MP171" s="345"/>
      <c r="MQ171" s="345"/>
      <c r="MR171" s="345"/>
      <c r="MS171" s="345"/>
      <c r="MT171" s="345"/>
      <c r="MU171" s="345"/>
      <c r="MV171" s="345"/>
      <c r="MW171" s="345"/>
      <c r="MX171" s="345"/>
      <c r="MY171" s="345"/>
      <c r="MZ171" s="345"/>
      <c r="NA171" s="345"/>
      <c r="NB171" s="345"/>
      <c r="NC171" s="345"/>
      <c r="ND171" s="345"/>
      <c r="NE171" s="345"/>
      <c r="NF171" s="345"/>
      <c r="NG171" s="345"/>
      <c r="NH171" s="345"/>
      <c r="NI171" s="345"/>
      <c r="NJ171" s="345"/>
      <c r="NK171" s="345"/>
      <c r="NL171" s="345"/>
      <c r="NM171" s="345"/>
      <c r="NN171" s="345"/>
      <c r="NO171" s="345"/>
      <c r="NP171" s="345"/>
      <c r="NQ171" s="345"/>
      <c r="NR171" s="345"/>
      <c r="NS171" s="345"/>
      <c r="NT171" s="345"/>
      <c r="NU171" s="345"/>
      <c r="NV171" s="345"/>
      <c r="NW171" s="345"/>
      <c r="NX171" s="345"/>
      <c r="NY171" s="345"/>
      <c r="NZ171" s="345"/>
      <c r="OA171" s="345"/>
      <c r="OB171" s="345"/>
      <c r="OC171" s="345"/>
      <c r="OD171" s="345"/>
      <c r="OE171" s="345"/>
      <c r="OF171" s="345"/>
      <c r="OG171" s="345"/>
      <c r="OH171" s="345"/>
      <c r="OI171" s="345"/>
      <c r="OJ171" s="345"/>
      <c r="OK171" s="345"/>
      <c r="OL171" s="345"/>
      <c r="OM171" s="345"/>
      <c r="ON171" s="345"/>
      <c r="OO171" s="345"/>
      <c r="OP171" s="345"/>
      <c r="OQ171" s="345"/>
      <c r="OR171" s="345"/>
      <c r="OS171" s="345"/>
      <c r="OT171" s="345"/>
      <c r="OU171" s="345"/>
      <c r="OV171" s="345"/>
      <c r="OW171" s="345"/>
      <c r="OX171" s="345"/>
      <c r="OY171" s="345"/>
      <c r="OZ171" s="345"/>
      <c r="PA171" s="345"/>
      <c r="PB171" s="345"/>
      <c r="PC171" s="345"/>
      <c r="PD171" s="345"/>
      <c r="PE171" s="345"/>
      <c r="PF171" s="345"/>
      <c r="PG171" s="345"/>
      <c r="PH171" s="345"/>
      <c r="PI171" s="345"/>
      <c r="PJ171" s="345"/>
      <c r="PK171" s="345"/>
      <c r="PL171" s="345"/>
      <c r="PM171" s="345"/>
      <c r="PN171" s="345"/>
      <c r="PO171" s="345"/>
      <c r="PP171" s="345"/>
      <c r="PQ171" s="345"/>
      <c r="PR171" s="345"/>
      <c r="PS171" s="345"/>
      <c r="PT171" s="345"/>
      <c r="PU171" s="345"/>
      <c r="PV171" s="345"/>
      <c r="PW171" s="345"/>
      <c r="PX171" s="345"/>
      <c r="PY171" s="345"/>
      <c r="PZ171" s="345"/>
      <c r="QA171" s="345"/>
      <c r="QB171" s="345"/>
      <c r="QC171" s="345"/>
      <c r="QD171" s="345"/>
      <c r="QE171" s="345"/>
      <c r="QF171" s="345"/>
      <c r="QG171" s="345"/>
      <c r="QH171" s="345"/>
      <c r="QI171" s="345"/>
      <c r="QJ171" s="345"/>
      <c r="QK171" s="345"/>
      <c r="QL171" s="345"/>
      <c r="QM171" s="345"/>
      <c r="QN171" s="345"/>
      <c r="QO171" s="345"/>
      <c r="QP171" s="345"/>
      <c r="QQ171" s="345"/>
      <c r="QR171" s="345"/>
      <c r="QS171" s="345"/>
      <c r="QT171" s="345"/>
      <c r="QU171" s="345"/>
      <c r="QV171" s="345"/>
      <c r="QW171" s="345"/>
      <c r="QX171" s="345"/>
      <c r="QY171" s="345"/>
      <c r="QZ171" s="345"/>
      <c r="RA171" s="345"/>
      <c r="RB171" s="345"/>
      <c r="RC171" s="345"/>
      <c r="RD171" s="345"/>
      <c r="RE171" s="345"/>
      <c r="RF171" s="345"/>
      <c r="RG171" s="345"/>
      <c r="RH171" s="345"/>
      <c r="RI171" s="345"/>
      <c r="RJ171" s="345"/>
      <c r="RK171" s="345"/>
      <c r="RL171" s="345"/>
      <c r="RM171" s="345"/>
      <c r="RN171" s="345"/>
      <c r="RO171" s="345"/>
      <c r="RP171" s="345"/>
      <c r="RQ171" s="345"/>
      <c r="RR171" s="345"/>
      <c r="RS171" s="345"/>
      <c r="RT171" s="345"/>
      <c r="RU171" s="345"/>
      <c r="RV171" s="345"/>
      <c r="RW171" s="345"/>
      <c r="RX171" s="345"/>
      <c r="RY171" s="345"/>
      <c r="RZ171" s="345"/>
      <c r="SA171" s="345"/>
      <c r="SB171" s="345"/>
      <c r="SC171" s="345"/>
      <c r="SD171" s="345"/>
      <c r="SE171" s="345"/>
      <c r="SF171" s="345"/>
      <c r="SG171" s="345"/>
      <c r="SH171" s="345"/>
      <c r="SI171" s="345"/>
      <c r="SJ171" s="345"/>
      <c r="SK171" s="345"/>
      <c r="SL171" s="345"/>
      <c r="SM171" s="345"/>
      <c r="SN171" s="345"/>
      <c r="SO171" s="345"/>
      <c r="SP171" s="345"/>
      <c r="SQ171" s="345"/>
      <c r="SR171" s="345"/>
      <c r="SS171" s="345"/>
      <c r="ST171" s="345"/>
      <c r="SU171" s="345"/>
      <c r="SV171" s="345"/>
      <c r="SW171" s="345"/>
      <c r="SX171" s="345"/>
      <c r="SY171" s="345"/>
      <c r="SZ171" s="345"/>
      <c r="TA171" s="345"/>
      <c r="TB171" s="345"/>
      <c r="TC171" s="345"/>
      <c r="TD171" s="345"/>
      <c r="TE171" s="345"/>
      <c r="TF171" s="345"/>
      <c r="TG171" s="345"/>
      <c r="TH171" s="345"/>
      <c r="TI171" s="345"/>
      <c r="TJ171" s="345"/>
      <c r="TK171" s="345"/>
      <c r="TL171" s="345"/>
      <c r="TM171" s="345"/>
      <c r="TN171" s="345"/>
      <c r="TO171" s="345"/>
      <c r="TP171" s="345"/>
      <c r="TQ171" s="345"/>
      <c r="TR171" s="345"/>
      <c r="TS171" s="345"/>
      <c r="TT171" s="345"/>
      <c r="TU171" s="345"/>
      <c r="TV171" s="345"/>
      <c r="TW171" s="345"/>
      <c r="TX171" s="345"/>
      <c r="TY171" s="345"/>
      <c r="TZ171" s="345"/>
      <c r="UA171" s="345"/>
      <c r="UB171" s="345"/>
      <c r="UC171" s="345"/>
      <c r="UD171" s="345"/>
      <c r="UE171" s="345"/>
      <c r="UF171" s="345"/>
      <c r="UG171" s="345"/>
      <c r="UH171" s="345"/>
      <c r="UI171" s="345"/>
      <c r="UJ171" s="345"/>
      <c r="UK171" s="345"/>
      <c r="UL171" s="345"/>
      <c r="UM171" s="345"/>
      <c r="UN171" s="345"/>
      <c r="UO171" s="345"/>
      <c r="UP171" s="345"/>
      <c r="UQ171" s="345"/>
      <c r="UR171" s="345"/>
      <c r="US171" s="345"/>
      <c r="UT171" s="345"/>
      <c r="UU171" s="345"/>
      <c r="UV171" s="345"/>
      <c r="UW171" s="345"/>
      <c r="UX171" s="345"/>
      <c r="UY171" s="345"/>
      <c r="UZ171" s="345"/>
      <c r="VA171" s="345"/>
      <c r="VB171" s="345"/>
      <c r="VC171" s="345"/>
      <c r="VD171" s="345"/>
      <c r="VE171" s="345"/>
      <c r="VF171" s="345"/>
      <c r="VG171" s="345"/>
      <c r="VH171" s="345"/>
      <c r="VI171" s="345"/>
      <c r="VJ171" s="345"/>
      <c r="VK171" s="345"/>
      <c r="VL171" s="345"/>
      <c r="VM171" s="345"/>
      <c r="VN171" s="345"/>
      <c r="VO171" s="345"/>
      <c r="VP171" s="345"/>
      <c r="VQ171" s="345"/>
      <c r="VR171" s="345"/>
      <c r="VS171" s="345"/>
      <c r="VT171" s="345"/>
      <c r="VU171" s="345"/>
      <c r="VV171" s="345"/>
      <c r="VW171" s="345"/>
      <c r="VX171" s="345"/>
      <c r="VY171" s="345"/>
      <c r="VZ171" s="345"/>
      <c r="WA171" s="345"/>
      <c r="WB171" s="345"/>
      <c r="WC171" s="345"/>
      <c r="WD171" s="345"/>
      <c r="WE171" s="345"/>
      <c r="WF171" s="345"/>
      <c r="WG171" s="345"/>
      <c r="WH171" s="345"/>
      <c r="WI171" s="345"/>
      <c r="WJ171" s="345"/>
      <c r="WK171" s="345"/>
      <c r="WL171" s="345"/>
      <c r="WM171" s="345"/>
      <c r="WN171" s="345"/>
      <c r="WO171" s="345"/>
      <c r="WP171" s="345"/>
      <c r="WQ171" s="345"/>
      <c r="WR171" s="345"/>
      <c r="WS171" s="345"/>
      <c r="WT171" s="345"/>
      <c r="WU171" s="345"/>
      <c r="WV171" s="345"/>
      <c r="WW171" s="345"/>
      <c r="WX171" s="345"/>
      <c r="WY171" s="345"/>
      <c r="WZ171" s="345"/>
      <c r="XA171" s="345"/>
      <c r="XB171" s="345"/>
      <c r="XC171" s="345"/>
      <c r="XD171" s="345"/>
      <c r="XE171" s="345"/>
      <c r="XF171" s="345"/>
      <c r="XG171" s="345"/>
      <c r="XH171" s="345"/>
      <c r="XI171" s="345"/>
      <c r="XJ171" s="345"/>
      <c r="XK171" s="345"/>
      <c r="XL171" s="345"/>
      <c r="XM171" s="345"/>
      <c r="XN171" s="345"/>
      <c r="XO171" s="345"/>
      <c r="XP171" s="345"/>
      <c r="XQ171" s="345"/>
      <c r="XR171" s="345"/>
      <c r="XS171" s="345"/>
      <c r="XT171" s="345"/>
      <c r="XU171" s="345"/>
      <c r="XV171" s="345"/>
      <c r="XW171" s="345"/>
      <c r="XX171" s="345"/>
      <c r="XY171" s="345"/>
      <c r="XZ171" s="345"/>
      <c r="YA171" s="345"/>
      <c r="YB171" s="345"/>
      <c r="YC171" s="345"/>
      <c r="YD171" s="345"/>
      <c r="YE171" s="345"/>
      <c r="YF171" s="345"/>
      <c r="YG171" s="345"/>
      <c r="YH171" s="345"/>
      <c r="YI171" s="345"/>
      <c r="YJ171" s="345"/>
      <c r="YK171" s="345"/>
      <c r="YL171" s="345"/>
      <c r="YM171" s="345"/>
      <c r="YN171" s="345"/>
      <c r="YO171" s="345"/>
      <c r="YP171" s="345"/>
      <c r="YQ171" s="345"/>
      <c r="YR171" s="345"/>
      <c r="YS171" s="345"/>
      <c r="YT171" s="345"/>
      <c r="YU171" s="345"/>
      <c r="YV171" s="345"/>
      <c r="YW171" s="345"/>
      <c r="YX171" s="345"/>
      <c r="YY171" s="345"/>
      <c r="YZ171" s="345"/>
      <c r="ZA171" s="345"/>
      <c r="ZB171" s="345"/>
      <c r="ZC171" s="345"/>
      <c r="ZD171" s="345"/>
      <c r="ZE171" s="345"/>
      <c r="ZF171" s="345"/>
      <c r="ZG171" s="345"/>
      <c r="ZH171" s="345"/>
      <c r="ZI171" s="345"/>
      <c r="ZJ171" s="345"/>
      <c r="ZK171" s="345"/>
      <c r="ZL171" s="345"/>
      <c r="ZM171" s="345"/>
      <c r="ZN171" s="345"/>
      <c r="ZO171" s="345"/>
      <c r="ZP171" s="345"/>
      <c r="ZQ171" s="345"/>
      <c r="ZR171" s="345"/>
      <c r="ZS171" s="345"/>
      <c r="ZT171" s="345"/>
      <c r="ZU171" s="345"/>
      <c r="ZV171" s="345"/>
      <c r="ZW171" s="345"/>
      <c r="ZX171" s="345"/>
      <c r="ZY171" s="345"/>
      <c r="ZZ171" s="345"/>
      <c r="AAA171" s="345"/>
      <c r="AAB171" s="345"/>
      <c r="AAC171" s="345"/>
      <c r="AAD171" s="345"/>
      <c r="AAE171" s="345"/>
      <c r="AAF171" s="345"/>
      <c r="AAG171" s="345"/>
      <c r="AAH171" s="345"/>
      <c r="AAI171" s="345"/>
      <c r="AAJ171" s="345"/>
      <c r="AAK171" s="345"/>
      <c r="AAL171" s="345"/>
      <c r="AAM171" s="345"/>
      <c r="AAN171" s="345"/>
      <c r="AAO171" s="345"/>
      <c r="AAP171" s="345"/>
      <c r="AAQ171" s="345"/>
      <c r="AAR171" s="345"/>
      <c r="AAS171" s="345"/>
      <c r="AAT171" s="345"/>
      <c r="AAU171" s="345"/>
      <c r="AAV171" s="345"/>
      <c r="AAW171" s="345"/>
      <c r="AAX171" s="345"/>
      <c r="AAY171" s="345"/>
      <c r="AAZ171" s="345"/>
      <c r="ABA171" s="345"/>
      <c r="ABB171" s="345"/>
      <c r="ABC171" s="345"/>
      <c r="ABD171" s="345"/>
      <c r="ABE171" s="345"/>
      <c r="ABF171" s="345"/>
      <c r="ABG171" s="345"/>
      <c r="ABH171" s="345"/>
      <c r="ABI171" s="345"/>
      <c r="ABJ171" s="345"/>
      <c r="ABK171" s="345"/>
      <c r="ABL171" s="345"/>
      <c r="ABM171" s="345"/>
      <c r="ABN171" s="345"/>
      <c r="ABO171" s="345"/>
      <c r="ABP171" s="345"/>
      <c r="ABQ171" s="345"/>
      <c r="ABR171" s="345"/>
      <c r="ABS171" s="345"/>
      <c r="ABT171" s="345"/>
      <c r="ABU171" s="345"/>
      <c r="ABV171" s="345"/>
      <c r="ABW171" s="345"/>
      <c r="ABX171" s="345"/>
      <c r="ABY171" s="345"/>
      <c r="ABZ171" s="345"/>
      <c r="ACA171" s="345"/>
      <c r="ACB171" s="345"/>
      <c r="ACC171" s="345"/>
      <c r="ACD171" s="345"/>
      <c r="ACE171" s="345"/>
      <c r="ACF171" s="345"/>
      <c r="ACG171" s="345"/>
      <c r="ACH171" s="345"/>
      <c r="ACI171" s="345"/>
      <c r="ACJ171" s="345"/>
      <c r="ACK171" s="345"/>
      <c r="ACL171" s="345"/>
      <c r="ACM171" s="345"/>
      <c r="ACN171" s="345"/>
      <c r="ACO171" s="345"/>
      <c r="ACP171" s="345"/>
      <c r="ACQ171" s="345"/>
      <c r="ACR171" s="345"/>
      <c r="ACS171" s="345"/>
      <c r="ACT171" s="345"/>
      <c r="ACU171" s="345"/>
      <c r="ACV171" s="345"/>
    </row>
    <row r="172" spans="1:776" s="346" customFormat="1" ht="14.15" hidden="1" customHeight="1" x14ac:dyDescent="0.3">
      <c r="A172" s="514" t="s">
        <v>1816</v>
      </c>
      <c r="B172" s="576"/>
      <c r="C172" s="348">
        <f>+'Formulario solicitud'!E170</f>
        <v>0</v>
      </c>
      <c r="D172" s="337"/>
      <c r="E172" s="337"/>
      <c r="F172" s="337"/>
      <c r="G172" s="338"/>
      <c r="H172" s="339"/>
      <c r="I172" s="344"/>
      <c r="J172" s="345"/>
      <c r="K172" s="246"/>
      <c r="L172" s="345"/>
      <c r="M172" s="345"/>
      <c r="N172" s="345"/>
      <c r="O172" s="345"/>
      <c r="P172" s="345"/>
      <c r="Q172" s="345"/>
      <c r="R172" s="345"/>
      <c r="S172" s="345"/>
      <c r="T172" s="345"/>
      <c r="U172" s="345"/>
      <c r="V172" s="345"/>
      <c r="W172" s="345"/>
      <c r="X172" s="345"/>
      <c r="Y172" s="345"/>
      <c r="Z172" s="345"/>
      <c r="AA172" s="345"/>
      <c r="AB172" s="345"/>
      <c r="AC172" s="345"/>
      <c r="AD172" s="345"/>
      <c r="AE172" s="345"/>
      <c r="AF172" s="345"/>
      <c r="AG172" s="345"/>
      <c r="AH172" s="345"/>
      <c r="AI172" s="345"/>
      <c r="AJ172" s="345"/>
      <c r="AK172" s="345"/>
      <c r="AL172" s="345"/>
      <c r="AM172" s="345"/>
      <c r="AN172" s="345"/>
      <c r="AO172" s="345"/>
      <c r="AP172" s="345"/>
      <c r="AQ172" s="345"/>
      <c r="AR172" s="345"/>
      <c r="AS172" s="345"/>
      <c r="AT172" s="345"/>
      <c r="AU172" s="345"/>
      <c r="AV172" s="345"/>
      <c r="AW172" s="345"/>
      <c r="AX172" s="345"/>
      <c r="AY172" s="345"/>
      <c r="AZ172" s="345"/>
      <c r="BA172" s="345"/>
      <c r="BB172" s="345"/>
      <c r="BC172" s="345"/>
      <c r="BD172" s="345"/>
      <c r="BE172" s="345"/>
      <c r="BF172" s="345"/>
      <c r="BG172" s="345"/>
      <c r="BH172" s="345"/>
      <c r="BI172" s="345"/>
      <c r="BJ172" s="345"/>
      <c r="BK172" s="345"/>
      <c r="BL172" s="345"/>
      <c r="BM172" s="345"/>
      <c r="BN172" s="345"/>
      <c r="BO172" s="345"/>
      <c r="BP172" s="345"/>
      <c r="BQ172" s="345"/>
      <c r="BR172" s="345"/>
      <c r="BS172" s="345"/>
      <c r="BT172" s="345"/>
      <c r="BU172" s="345"/>
      <c r="BV172" s="345"/>
      <c r="BW172" s="345"/>
      <c r="BX172" s="345"/>
      <c r="BY172" s="345"/>
      <c r="BZ172" s="345"/>
      <c r="CA172" s="345"/>
      <c r="CB172" s="345"/>
      <c r="CC172" s="345"/>
      <c r="CD172" s="345"/>
      <c r="CE172" s="345"/>
      <c r="CF172" s="345"/>
      <c r="CG172" s="345"/>
      <c r="CH172" s="345"/>
      <c r="CI172" s="345"/>
      <c r="CJ172" s="345"/>
      <c r="CK172" s="345"/>
      <c r="CL172" s="345"/>
      <c r="CM172" s="345"/>
      <c r="CN172" s="345"/>
      <c r="CO172" s="345"/>
      <c r="CP172" s="345"/>
      <c r="CQ172" s="345"/>
      <c r="CR172" s="345"/>
      <c r="CS172" s="345"/>
      <c r="CT172" s="345"/>
      <c r="CU172" s="345"/>
      <c r="CV172" s="345"/>
      <c r="CW172" s="345"/>
      <c r="CX172" s="345"/>
      <c r="CY172" s="345"/>
      <c r="CZ172" s="345"/>
      <c r="DA172" s="345"/>
      <c r="DB172" s="345"/>
      <c r="DC172" s="345"/>
      <c r="DD172" s="345"/>
      <c r="DE172" s="345"/>
      <c r="DF172" s="345"/>
      <c r="DG172" s="345"/>
      <c r="DH172" s="345"/>
      <c r="DI172" s="345"/>
      <c r="DJ172" s="345"/>
      <c r="DK172" s="345"/>
      <c r="DL172" s="345"/>
      <c r="DM172" s="345"/>
      <c r="DN172" s="345"/>
      <c r="DO172" s="345"/>
      <c r="DP172" s="345"/>
      <c r="DQ172" s="345"/>
      <c r="DR172" s="345"/>
      <c r="DS172" s="345"/>
      <c r="DT172" s="345"/>
      <c r="DU172" s="345"/>
      <c r="DV172" s="345"/>
      <c r="DW172" s="345"/>
      <c r="DX172" s="345"/>
      <c r="DY172" s="345"/>
      <c r="DZ172" s="345"/>
      <c r="EA172" s="345"/>
      <c r="EB172" s="345"/>
      <c r="EC172" s="345"/>
      <c r="ED172" s="345"/>
      <c r="EE172" s="345"/>
      <c r="EF172" s="345"/>
      <c r="EG172" s="345"/>
      <c r="EH172" s="345"/>
      <c r="EI172" s="345"/>
      <c r="EJ172" s="345"/>
      <c r="EK172" s="345"/>
      <c r="EL172" s="345"/>
      <c r="EM172" s="345"/>
      <c r="EN172" s="345"/>
      <c r="EO172" s="345"/>
      <c r="EP172" s="345"/>
      <c r="EQ172" s="345"/>
      <c r="ER172" s="345"/>
      <c r="ES172" s="345"/>
      <c r="ET172" s="345"/>
      <c r="EU172" s="345"/>
      <c r="EV172" s="345"/>
      <c r="EW172" s="345"/>
      <c r="EX172" s="345"/>
      <c r="EY172" s="345"/>
      <c r="EZ172" s="345"/>
      <c r="FA172" s="345"/>
      <c r="FB172" s="345"/>
      <c r="FC172" s="345"/>
      <c r="FD172" s="345"/>
      <c r="FE172" s="345"/>
      <c r="FF172" s="345"/>
      <c r="FG172" s="345"/>
      <c r="FH172" s="345"/>
      <c r="FI172" s="345"/>
      <c r="FJ172" s="345"/>
      <c r="FK172" s="345"/>
      <c r="FL172" s="345"/>
      <c r="FM172" s="345"/>
      <c r="FN172" s="345"/>
      <c r="FO172" s="345"/>
      <c r="FP172" s="345"/>
      <c r="FQ172" s="345"/>
      <c r="FR172" s="345"/>
      <c r="FS172" s="345"/>
      <c r="FT172" s="345"/>
      <c r="FU172" s="345"/>
      <c r="FV172" s="345"/>
      <c r="FW172" s="345"/>
      <c r="FX172" s="345"/>
      <c r="FY172" s="345"/>
      <c r="FZ172" s="345"/>
      <c r="GA172" s="345"/>
      <c r="GB172" s="345"/>
      <c r="GC172" s="345"/>
      <c r="GD172" s="345"/>
      <c r="GE172" s="345"/>
      <c r="GF172" s="345"/>
      <c r="GG172" s="345"/>
      <c r="GH172" s="345"/>
      <c r="GI172" s="345"/>
      <c r="GJ172" s="345"/>
      <c r="GK172" s="345"/>
      <c r="GL172" s="345"/>
      <c r="GM172" s="345"/>
      <c r="GN172" s="345"/>
      <c r="GO172" s="345"/>
      <c r="GP172" s="345"/>
      <c r="GQ172" s="345"/>
      <c r="GR172" s="345"/>
      <c r="GS172" s="345"/>
      <c r="GT172" s="345"/>
      <c r="GU172" s="345"/>
      <c r="GV172" s="345"/>
      <c r="GW172" s="345"/>
      <c r="GX172" s="345"/>
      <c r="GY172" s="345"/>
      <c r="GZ172" s="345"/>
      <c r="HA172" s="345"/>
      <c r="HB172" s="345"/>
      <c r="HC172" s="345"/>
      <c r="HD172" s="345"/>
      <c r="HE172" s="345"/>
      <c r="HF172" s="345"/>
      <c r="HG172" s="345"/>
      <c r="HH172" s="345"/>
      <c r="HI172" s="345"/>
      <c r="HJ172" s="345"/>
      <c r="HK172" s="345"/>
      <c r="HL172" s="345"/>
      <c r="HM172" s="345"/>
      <c r="HN172" s="345"/>
      <c r="HO172" s="345"/>
      <c r="HP172" s="345"/>
      <c r="HQ172" s="345"/>
      <c r="HR172" s="345"/>
      <c r="HS172" s="345"/>
      <c r="HT172" s="345"/>
      <c r="HU172" s="345"/>
      <c r="HV172" s="345"/>
      <c r="HW172" s="345"/>
      <c r="HX172" s="345"/>
      <c r="HY172" s="345"/>
      <c r="HZ172" s="345"/>
      <c r="IA172" s="345"/>
      <c r="IB172" s="345"/>
      <c r="IC172" s="345"/>
      <c r="ID172" s="345"/>
      <c r="IE172" s="345"/>
      <c r="IF172" s="345"/>
      <c r="IG172" s="345"/>
      <c r="IH172" s="345"/>
      <c r="II172" s="345"/>
      <c r="IJ172" s="345"/>
      <c r="IK172" s="345"/>
      <c r="IL172" s="345"/>
      <c r="IM172" s="345"/>
      <c r="IN172" s="345"/>
      <c r="IO172" s="345"/>
      <c r="IP172" s="345"/>
      <c r="IQ172" s="345"/>
      <c r="IR172" s="345"/>
      <c r="IS172" s="345"/>
      <c r="IT172" s="345"/>
      <c r="IU172" s="345"/>
      <c r="IV172" s="345"/>
      <c r="IW172" s="345"/>
      <c r="IX172" s="345"/>
      <c r="IY172" s="345"/>
      <c r="IZ172" s="345"/>
      <c r="JA172" s="345"/>
      <c r="JB172" s="345"/>
      <c r="JC172" s="345"/>
      <c r="JD172" s="345"/>
      <c r="JE172" s="345"/>
      <c r="JF172" s="345"/>
      <c r="JG172" s="345"/>
      <c r="JH172" s="345"/>
      <c r="JI172" s="345"/>
      <c r="JJ172" s="345"/>
      <c r="JK172" s="345"/>
      <c r="JL172" s="345"/>
      <c r="JM172" s="345"/>
      <c r="JN172" s="345"/>
      <c r="JO172" s="345"/>
      <c r="JP172" s="345"/>
      <c r="JQ172" s="345"/>
      <c r="JR172" s="345"/>
      <c r="JS172" s="345"/>
      <c r="JT172" s="345"/>
      <c r="JU172" s="345"/>
      <c r="JV172" s="345"/>
      <c r="JW172" s="345"/>
      <c r="JX172" s="345"/>
      <c r="JY172" s="345"/>
      <c r="JZ172" s="345"/>
      <c r="KA172" s="345"/>
      <c r="KB172" s="345"/>
      <c r="KC172" s="345"/>
      <c r="KD172" s="345"/>
      <c r="KE172" s="345"/>
      <c r="KF172" s="345"/>
      <c r="KG172" s="345"/>
      <c r="KH172" s="345"/>
      <c r="KI172" s="345"/>
      <c r="KJ172" s="345"/>
      <c r="KK172" s="345"/>
      <c r="KL172" s="345"/>
      <c r="KM172" s="345"/>
      <c r="KN172" s="345"/>
      <c r="KO172" s="345"/>
      <c r="KP172" s="345"/>
      <c r="KQ172" s="345"/>
      <c r="KR172" s="345"/>
      <c r="KS172" s="345"/>
      <c r="KT172" s="345"/>
      <c r="KU172" s="345"/>
      <c r="KV172" s="345"/>
      <c r="KW172" s="345"/>
      <c r="KX172" s="345"/>
      <c r="KY172" s="345"/>
      <c r="KZ172" s="345"/>
      <c r="LA172" s="345"/>
      <c r="LB172" s="345"/>
      <c r="LC172" s="345"/>
      <c r="LD172" s="345"/>
      <c r="LE172" s="345"/>
      <c r="LF172" s="345"/>
      <c r="LG172" s="345"/>
      <c r="LH172" s="345"/>
      <c r="LI172" s="345"/>
      <c r="LJ172" s="345"/>
      <c r="LK172" s="345"/>
      <c r="LL172" s="345"/>
      <c r="LM172" s="345"/>
      <c r="LN172" s="345"/>
      <c r="LO172" s="345"/>
      <c r="LP172" s="345"/>
      <c r="LQ172" s="345"/>
      <c r="LR172" s="345"/>
      <c r="LS172" s="345"/>
      <c r="LT172" s="345"/>
      <c r="LU172" s="345"/>
      <c r="LV172" s="345"/>
      <c r="LW172" s="345"/>
      <c r="LX172" s="345"/>
      <c r="LY172" s="345"/>
      <c r="LZ172" s="345"/>
      <c r="MA172" s="345"/>
      <c r="MB172" s="345"/>
      <c r="MC172" s="345"/>
      <c r="MD172" s="345"/>
      <c r="ME172" s="345"/>
      <c r="MF172" s="345"/>
      <c r="MG172" s="345"/>
      <c r="MH172" s="345"/>
      <c r="MI172" s="345"/>
      <c r="MJ172" s="345"/>
      <c r="MK172" s="345"/>
      <c r="ML172" s="345"/>
      <c r="MM172" s="345"/>
      <c r="MN172" s="345"/>
      <c r="MO172" s="345"/>
      <c r="MP172" s="345"/>
      <c r="MQ172" s="345"/>
      <c r="MR172" s="345"/>
      <c r="MS172" s="345"/>
      <c r="MT172" s="345"/>
      <c r="MU172" s="345"/>
      <c r="MV172" s="345"/>
      <c r="MW172" s="345"/>
      <c r="MX172" s="345"/>
      <c r="MY172" s="345"/>
      <c r="MZ172" s="345"/>
      <c r="NA172" s="345"/>
      <c r="NB172" s="345"/>
      <c r="NC172" s="345"/>
      <c r="ND172" s="345"/>
      <c r="NE172" s="345"/>
      <c r="NF172" s="345"/>
      <c r="NG172" s="345"/>
      <c r="NH172" s="345"/>
      <c r="NI172" s="345"/>
      <c r="NJ172" s="345"/>
      <c r="NK172" s="345"/>
      <c r="NL172" s="345"/>
      <c r="NM172" s="345"/>
      <c r="NN172" s="345"/>
      <c r="NO172" s="345"/>
      <c r="NP172" s="345"/>
      <c r="NQ172" s="345"/>
      <c r="NR172" s="345"/>
      <c r="NS172" s="345"/>
      <c r="NT172" s="345"/>
      <c r="NU172" s="345"/>
      <c r="NV172" s="345"/>
      <c r="NW172" s="345"/>
      <c r="NX172" s="345"/>
      <c r="NY172" s="345"/>
      <c r="NZ172" s="345"/>
      <c r="OA172" s="345"/>
      <c r="OB172" s="345"/>
      <c r="OC172" s="345"/>
      <c r="OD172" s="345"/>
      <c r="OE172" s="345"/>
      <c r="OF172" s="345"/>
      <c r="OG172" s="345"/>
      <c r="OH172" s="345"/>
      <c r="OI172" s="345"/>
      <c r="OJ172" s="345"/>
      <c r="OK172" s="345"/>
      <c r="OL172" s="345"/>
      <c r="OM172" s="345"/>
      <c r="ON172" s="345"/>
      <c r="OO172" s="345"/>
      <c r="OP172" s="345"/>
      <c r="OQ172" s="345"/>
      <c r="OR172" s="345"/>
      <c r="OS172" s="345"/>
      <c r="OT172" s="345"/>
      <c r="OU172" s="345"/>
      <c r="OV172" s="345"/>
      <c r="OW172" s="345"/>
      <c r="OX172" s="345"/>
      <c r="OY172" s="345"/>
      <c r="OZ172" s="345"/>
      <c r="PA172" s="345"/>
      <c r="PB172" s="345"/>
      <c r="PC172" s="345"/>
      <c r="PD172" s="345"/>
      <c r="PE172" s="345"/>
      <c r="PF172" s="345"/>
      <c r="PG172" s="345"/>
      <c r="PH172" s="345"/>
      <c r="PI172" s="345"/>
      <c r="PJ172" s="345"/>
      <c r="PK172" s="345"/>
      <c r="PL172" s="345"/>
      <c r="PM172" s="345"/>
      <c r="PN172" s="345"/>
      <c r="PO172" s="345"/>
      <c r="PP172" s="345"/>
      <c r="PQ172" s="345"/>
      <c r="PR172" s="345"/>
      <c r="PS172" s="345"/>
      <c r="PT172" s="345"/>
      <c r="PU172" s="345"/>
      <c r="PV172" s="345"/>
      <c r="PW172" s="345"/>
      <c r="PX172" s="345"/>
      <c r="PY172" s="345"/>
      <c r="PZ172" s="345"/>
      <c r="QA172" s="345"/>
      <c r="QB172" s="345"/>
      <c r="QC172" s="345"/>
      <c r="QD172" s="345"/>
      <c r="QE172" s="345"/>
      <c r="QF172" s="345"/>
      <c r="QG172" s="345"/>
      <c r="QH172" s="345"/>
      <c r="QI172" s="345"/>
      <c r="QJ172" s="345"/>
      <c r="QK172" s="345"/>
      <c r="QL172" s="345"/>
      <c r="QM172" s="345"/>
      <c r="QN172" s="345"/>
      <c r="QO172" s="345"/>
      <c r="QP172" s="345"/>
      <c r="QQ172" s="345"/>
      <c r="QR172" s="345"/>
      <c r="QS172" s="345"/>
      <c r="QT172" s="345"/>
      <c r="QU172" s="345"/>
      <c r="QV172" s="345"/>
      <c r="QW172" s="345"/>
      <c r="QX172" s="345"/>
      <c r="QY172" s="345"/>
      <c r="QZ172" s="345"/>
      <c r="RA172" s="345"/>
      <c r="RB172" s="345"/>
      <c r="RC172" s="345"/>
      <c r="RD172" s="345"/>
      <c r="RE172" s="345"/>
      <c r="RF172" s="345"/>
      <c r="RG172" s="345"/>
      <c r="RH172" s="345"/>
      <c r="RI172" s="345"/>
      <c r="RJ172" s="345"/>
      <c r="RK172" s="345"/>
      <c r="RL172" s="345"/>
      <c r="RM172" s="345"/>
      <c r="RN172" s="345"/>
      <c r="RO172" s="345"/>
      <c r="RP172" s="345"/>
      <c r="RQ172" s="345"/>
      <c r="RR172" s="345"/>
      <c r="RS172" s="345"/>
      <c r="RT172" s="345"/>
      <c r="RU172" s="345"/>
      <c r="RV172" s="345"/>
      <c r="RW172" s="345"/>
      <c r="RX172" s="345"/>
      <c r="RY172" s="345"/>
      <c r="RZ172" s="345"/>
      <c r="SA172" s="345"/>
      <c r="SB172" s="345"/>
      <c r="SC172" s="345"/>
      <c r="SD172" s="345"/>
      <c r="SE172" s="345"/>
      <c r="SF172" s="345"/>
      <c r="SG172" s="345"/>
      <c r="SH172" s="345"/>
      <c r="SI172" s="345"/>
      <c r="SJ172" s="345"/>
      <c r="SK172" s="345"/>
      <c r="SL172" s="345"/>
      <c r="SM172" s="345"/>
      <c r="SN172" s="345"/>
      <c r="SO172" s="345"/>
      <c r="SP172" s="345"/>
      <c r="SQ172" s="345"/>
      <c r="SR172" s="345"/>
      <c r="SS172" s="345"/>
      <c r="ST172" s="345"/>
      <c r="SU172" s="345"/>
      <c r="SV172" s="345"/>
      <c r="SW172" s="345"/>
      <c r="SX172" s="345"/>
      <c r="SY172" s="345"/>
      <c r="SZ172" s="345"/>
      <c r="TA172" s="345"/>
      <c r="TB172" s="345"/>
      <c r="TC172" s="345"/>
      <c r="TD172" s="345"/>
      <c r="TE172" s="345"/>
      <c r="TF172" s="345"/>
      <c r="TG172" s="345"/>
      <c r="TH172" s="345"/>
      <c r="TI172" s="345"/>
      <c r="TJ172" s="345"/>
      <c r="TK172" s="345"/>
      <c r="TL172" s="345"/>
      <c r="TM172" s="345"/>
      <c r="TN172" s="345"/>
      <c r="TO172" s="345"/>
      <c r="TP172" s="345"/>
      <c r="TQ172" s="345"/>
      <c r="TR172" s="345"/>
      <c r="TS172" s="345"/>
      <c r="TT172" s="345"/>
      <c r="TU172" s="345"/>
      <c r="TV172" s="345"/>
      <c r="TW172" s="345"/>
      <c r="TX172" s="345"/>
      <c r="TY172" s="345"/>
      <c r="TZ172" s="345"/>
      <c r="UA172" s="345"/>
      <c r="UB172" s="345"/>
      <c r="UC172" s="345"/>
      <c r="UD172" s="345"/>
      <c r="UE172" s="345"/>
      <c r="UF172" s="345"/>
      <c r="UG172" s="345"/>
      <c r="UH172" s="345"/>
      <c r="UI172" s="345"/>
      <c r="UJ172" s="345"/>
      <c r="UK172" s="345"/>
      <c r="UL172" s="345"/>
      <c r="UM172" s="345"/>
      <c r="UN172" s="345"/>
      <c r="UO172" s="345"/>
      <c r="UP172" s="345"/>
      <c r="UQ172" s="345"/>
      <c r="UR172" s="345"/>
      <c r="US172" s="345"/>
      <c r="UT172" s="345"/>
      <c r="UU172" s="345"/>
      <c r="UV172" s="345"/>
      <c r="UW172" s="345"/>
      <c r="UX172" s="345"/>
      <c r="UY172" s="345"/>
      <c r="UZ172" s="345"/>
      <c r="VA172" s="345"/>
      <c r="VB172" s="345"/>
      <c r="VC172" s="345"/>
      <c r="VD172" s="345"/>
      <c r="VE172" s="345"/>
      <c r="VF172" s="345"/>
      <c r="VG172" s="345"/>
      <c r="VH172" s="345"/>
      <c r="VI172" s="345"/>
      <c r="VJ172" s="345"/>
      <c r="VK172" s="345"/>
      <c r="VL172" s="345"/>
      <c r="VM172" s="345"/>
      <c r="VN172" s="345"/>
      <c r="VO172" s="345"/>
      <c r="VP172" s="345"/>
      <c r="VQ172" s="345"/>
      <c r="VR172" s="345"/>
      <c r="VS172" s="345"/>
      <c r="VT172" s="345"/>
      <c r="VU172" s="345"/>
      <c r="VV172" s="345"/>
      <c r="VW172" s="345"/>
      <c r="VX172" s="345"/>
      <c r="VY172" s="345"/>
      <c r="VZ172" s="345"/>
      <c r="WA172" s="345"/>
      <c r="WB172" s="345"/>
      <c r="WC172" s="345"/>
      <c r="WD172" s="345"/>
      <c r="WE172" s="345"/>
      <c r="WF172" s="345"/>
      <c r="WG172" s="345"/>
      <c r="WH172" s="345"/>
      <c r="WI172" s="345"/>
      <c r="WJ172" s="345"/>
      <c r="WK172" s="345"/>
      <c r="WL172" s="345"/>
      <c r="WM172" s="345"/>
      <c r="WN172" s="345"/>
      <c r="WO172" s="345"/>
      <c r="WP172" s="345"/>
      <c r="WQ172" s="345"/>
      <c r="WR172" s="345"/>
      <c r="WS172" s="345"/>
      <c r="WT172" s="345"/>
      <c r="WU172" s="345"/>
      <c r="WV172" s="345"/>
      <c r="WW172" s="345"/>
      <c r="WX172" s="345"/>
      <c r="WY172" s="345"/>
      <c r="WZ172" s="345"/>
      <c r="XA172" s="345"/>
      <c r="XB172" s="345"/>
      <c r="XC172" s="345"/>
      <c r="XD172" s="345"/>
      <c r="XE172" s="345"/>
      <c r="XF172" s="345"/>
      <c r="XG172" s="345"/>
      <c r="XH172" s="345"/>
      <c r="XI172" s="345"/>
      <c r="XJ172" s="345"/>
      <c r="XK172" s="345"/>
      <c r="XL172" s="345"/>
      <c r="XM172" s="345"/>
      <c r="XN172" s="345"/>
      <c r="XO172" s="345"/>
      <c r="XP172" s="345"/>
      <c r="XQ172" s="345"/>
      <c r="XR172" s="345"/>
      <c r="XS172" s="345"/>
      <c r="XT172" s="345"/>
      <c r="XU172" s="345"/>
      <c r="XV172" s="345"/>
      <c r="XW172" s="345"/>
      <c r="XX172" s="345"/>
      <c r="XY172" s="345"/>
      <c r="XZ172" s="345"/>
      <c r="YA172" s="345"/>
      <c r="YB172" s="345"/>
      <c r="YC172" s="345"/>
      <c r="YD172" s="345"/>
      <c r="YE172" s="345"/>
      <c r="YF172" s="345"/>
      <c r="YG172" s="345"/>
      <c r="YH172" s="345"/>
      <c r="YI172" s="345"/>
      <c r="YJ172" s="345"/>
      <c r="YK172" s="345"/>
      <c r="YL172" s="345"/>
      <c r="YM172" s="345"/>
      <c r="YN172" s="345"/>
      <c r="YO172" s="345"/>
      <c r="YP172" s="345"/>
      <c r="YQ172" s="345"/>
      <c r="YR172" s="345"/>
      <c r="YS172" s="345"/>
      <c r="YT172" s="345"/>
      <c r="YU172" s="345"/>
      <c r="YV172" s="345"/>
      <c r="YW172" s="345"/>
      <c r="YX172" s="345"/>
      <c r="YY172" s="345"/>
      <c r="YZ172" s="345"/>
      <c r="ZA172" s="345"/>
      <c r="ZB172" s="345"/>
      <c r="ZC172" s="345"/>
      <c r="ZD172" s="345"/>
      <c r="ZE172" s="345"/>
      <c r="ZF172" s="345"/>
      <c r="ZG172" s="345"/>
      <c r="ZH172" s="345"/>
      <c r="ZI172" s="345"/>
      <c r="ZJ172" s="345"/>
      <c r="ZK172" s="345"/>
      <c r="ZL172" s="345"/>
      <c r="ZM172" s="345"/>
      <c r="ZN172" s="345"/>
      <c r="ZO172" s="345"/>
      <c r="ZP172" s="345"/>
      <c r="ZQ172" s="345"/>
      <c r="ZR172" s="345"/>
      <c r="ZS172" s="345"/>
      <c r="ZT172" s="345"/>
      <c r="ZU172" s="345"/>
      <c r="ZV172" s="345"/>
      <c r="ZW172" s="345"/>
      <c r="ZX172" s="345"/>
      <c r="ZY172" s="345"/>
      <c r="ZZ172" s="345"/>
      <c r="AAA172" s="345"/>
      <c r="AAB172" s="345"/>
      <c r="AAC172" s="345"/>
      <c r="AAD172" s="345"/>
      <c r="AAE172" s="345"/>
      <c r="AAF172" s="345"/>
      <c r="AAG172" s="345"/>
      <c r="AAH172" s="345"/>
      <c r="AAI172" s="345"/>
      <c r="AAJ172" s="345"/>
      <c r="AAK172" s="345"/>
      <c r="AAL172" s="345"/>
      <c r="AAM172" s="345"/>
      <c r="AAN172" s="345"/>
      <c r="AAO172" s="345"/>
      <c r="AAP172" s="345"/>
      <c r="AAQ172" s="345"/>
      <c r="AAR172" s="345"/>
      <c r="AAS172" s="345"/>
      <c r="AAT172" s="345"/>
      <c r="AAU172" s="345"/>
      <c r="AAV172" s="345"/>
      <c r="AAW172" s="345"/>
      <c r="AAX172" s="345"/>
      <c r="AAY172" s="345"/>
      <c r="AAZ172" s="345"/>
      <c r="ABA172" s="345"/>
      <c r="ABB172" s="345"/>
      <c r="ABC172" s="345"/>
      <c r="ABD172" s="345"/>
      <c r="ABE172" s="345"/>
      <c r="ABF172" s="345"/>
      <c r="ABG172" s="345"/>
      <c r="ABH172" s="345"/>
      <c r="ABI172" s="345"/>
      <c r="ABJ172" s="345"/>
      <c r="ABK172" s="345"/>
      <c r="ABL172" s="345"/>
      <c r="ABM172" s="345"/>
      <c r="ABN172" s="345"/>
      <c r="ABO172" s="345"/>
      <c r="ABP172" s="345"/>
      <c r="ABQ172" s="345"/>
      <c r="ABR172" s="345"/>
      <c r="ABS172" s="345"/>
      <c r="ABT172" s="345"/>
      <c r="ABU172" s="345"/>
      <c r="ABV172" s="345"/>
      <c r="ABW172" s="345"/>
      <c r="ABX172" s="345"/>
      <c r="ABY172" s="345"/>
      <c r="ABZ172" s="345"/>
      <c r="ACA172" s="345"/>
      <c r="ACB172" s="345"/>
      <c r="ACC172" s="345"/>
      <c r="ACD172" s="345"/>
      <c r="ACE172" s="345"/>
      <c r="ACF172" s="345"/>
      <c r="ACG172" s="345"/>
      <c r="ACH172" s="345"/>
      <c r="ACI172" s="345"/>
      <c r="ACJ172" s="345"/>
      <c r="ACK172" s="345"/>
      <c r="ACL172" s="345"/>
      <c r="ACM172" s="345"/>
      <c r="ACN172" s="345"/>
      <c r="ACO172" s="345"/>
      <c r="ACP172" s="345"/>
      <c r="ACQ172" s="345"/>
      <c r="ACR172" s="345"/>
      <c r="ACS172" s="345"/>
      <c r="ACT172" s="345"/>
      <c r="ACU172" s="345"/>
      <c r="ACV172" s="345"/>
    </row>
    <row r="173" spans="1:776" s="346" customFormat="1" ht="14.15" hidden="1" customHeight="1" x14ac:dyDescent="0.3">
      <c r="A173" s="467" t="s">
        <v>1817</v>
      </c>
      <c r="B173" s="649"/>
      <c r="C173" s="649"/>
      <c r="D173" s="649"/>
      <c r="E173" s="715" t="str">
        <f>+DATEDIF(C171,C172+1,"y") &amp; " año " &amp; DATEDIF(C171,C172+1,"ym") &amp; "  meses " &amp; DATEDIF(C171,C172+1,"md") &amp; " días "</f>
        <v xml:space="preserve">0 año 0  meses 1 días </v>
      </c>
      <c r="F173" s="716"/>
      <c r="G173" s="349"/>
      <c r="H173" s="339"/>
      <c r="I173" s="344"/>
      <c r="J173" s="345"/>
      <c r="K173" s="246"/>
      <c r="L173" s="345"/>
      <c r="M173" s="345"/>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c r="AK173" s="345"/>
      <c r="AL173" s="345"/>
      <c r="AM173" s="345"/>
      <c r="AN173" s="345"/>
      <c r="AO173" s="345"/>
      <c r="AP173" s="345"/>
      <c r="AQ173" s="345"/>
      <c r="AR173" s="345"/>
      <c r="AS173" s="345"/>
      <c r="AT173" s="345"/>
      <c r="AU173" s="345"/>
      <c r="AV173" s="345"/>
      <c r="AW173" s="345"/>
      <c r="AX173" s="345"/>
      <c r="AY173" s="345"/>
      <c r="AZ173" s="345"/>
      <c r="BA173" s="345"/>
      <c r="BB173" s="345"/>
      <c r="BC173" s="345"/>
      <c r="BD173" s="345"/>
      <c r="BE173" s="345"/>
      <c r="BF173" s="345"/>
      <c r="BG173" s="345"/>
      <c r="BH173" s="345"/>
      <c r="BI173" s="345"/>
      <c r="BJ173" s="345"/>
      <c r="BK173" s="345"/>
      <c r="BL173" s="345"/>
      <c r="BM173" s="345"/>
      <c r="BN173" s="345"/>
      <c r="BO173" s="345"/>
      <c r="BP173" s="345"/>
      <c r="BQ173" s="345"/>
      <c r="BR173" s="345"/>
      <c r="BS173" s="345"/>
      <c r="BT173" s="345"/>
      <c r="BU173" s="345"/>
      <c r="BV173" s="345"/>
      <c r="BW173" s="345"/>
      <c r="BX173" s="345"/>
      <c r="BY173" s="345"/>
      <c r="BZ173" s="345"/>
      <c r="CA173" s="345"/>
      <c r="CB173" s="345"/>
      <c r="CC173" s="345"/>
      <c r="CD173" s="345"/>
      <c r="CE173" s="345"/>
      <c r="CF173" s="345"/>
      <c r="CG173" s="345"/>
      <c r="CH173" s="345"/>
      <c r="CI173" s="345"/>
      <c r="CJ173" s="345"/>
      <c r="CK173" s="345"/>
      <c r="CL173" s="345"/>
      <c r="CM173" s="345"/>
      <c r="CN173" s="345"/>
      <c r="CO173" s="345"/>
      <c r="CP173" s="345"/>
      <c r="CQ173" s="345"/>
      <c r="CR173" s="345"/>
      <c r="CS173" s="345"/>
      <c r="CT173" s="345"/>
      <c r="CU173" s="345"/>
      <c r="CV173" s="345"/>
      <c r="CW173" s="345"/>
      <c r="CX173" s="345"/>
      <c r="CY173" s="345"/>
      <c r="CZ173" s="345"/>
      <c r="DA173" s="345"/>
      <c r="DB173" s="345"/>
      <c r="DC173" s="345"/>
      <c r="DD173" s="345"/>
      <c r="DE173" s="345"/>
      <c r="DF173" s="345"/>
      <c r="DG173" s="345"/>
      <c r="DH173" s="345"/>
      <c r="DI173" s="345"/>
      <c r="DJ173" s="345"/>
      <c r="DK173" s="345"/>
      <c r="DL173" s="345"/>
      <c r="DM173" s="345"/>
      <c r="DN173" s="345"/>
      <c r="DO173" s="345"/>
      <c r="DP173" s="345"/>
      <c r="DQ173" s="345"/>
      <c r="DR173" s="345"/>
      <c r="DS173" s="345"/>
      <c r="DT173" s="345"/>
      <c r="DU173" s="345"/>
      <c r="DV173" s="345"/>
      <c r="DW173" s="345"/>
      <c r="DX173" s="345"/>
      <c r="DY173" s="345"/>
      <c r="DZ173" s="345"/>
      <c r="EA173" s="345"/>
      <c r="EB173" s="345"/>
      <c r="EC173" s="345"/>
      <c r="ED173" s="345"/>
      <c r="EE173" s="345"/>
      <c r="EF173" s="345"/>
      <c r="EG173" s="345"/>
      <c r="EH173" s="345"/>
      <c r="EI173" s="345"/>
      <c r="EJ173" s="345"/>
      <c r="EK173" s="345"/>
      <c r="EL173" s="345"/>
      <c r="EM173" s="345"/>
      <c r="EN173" s="345"/>
      <c r="EO173" s="345"/>
      <c r="EP173" s="345"/>
      <c r="EQ173" s="345"/>
      <c r="ER173" s="345"/>
      <c r="ES173" s="345"/>
      <c r="ET173" s="345"/>
      <c r="EU173" s="345"/>
      <c r="EV173" s="345"/>
      <c r="EW173" s="345"/>
      <c r="EX173" s="345"/>
      <c r="EY173" s="345"/>
      <c r="EZ173" s="345"/>
      <c r="FA173" s="345"/>
      <c r="FB173" s="345"/>
      <c r="FC173" s="345"/>
      <c r="FD173" s="345"/>
      <c r="FE173" s="345"/>
      <c r="FF173" s="345"/>
      <c r="FG173" s="345"/>
      <c r="FH173" s="345"/>
      <c r="FI173" s="345"/>
      <c r="FJ173" s="345"/>
      <c r="FK173" s="345"/>
      <c r="FL173" s="345"/>
      <c r="FM173" s="345"/>
      <c r="FN173" s="345"/>
      <c r="FO173" s="345"/>
      <c r="FP173" s="345"/>
      <c r="FQ173" s="345"/>
      <c r="FR173" s="345"/>
      <c r="FS173" s="345"/>
      <c r="FT173" s="345"/>
      <c r="FU173" s="345"/>
      <c r="FV173" s="345"/>
      <c r="FW173" s="345"/>
      <c r="FX173" s="345"/>
      <c r="FY173" s="345"/>
      <c r="FZ173" s="345"/>
      <c r="GA173" s="345"/>
      <c r="GB173" s="345"/>
      <c r="GC173" s="345"/>
      <c r="GD173" s="345"/>
      <c r="GE173" s="345"/>
      <c r="GF173" s="345"/>
      <c r="GG173" s="345"/>
      <c r="GH173" s="345"/>
      <c r="GI173" s="345"/>
      <c r="GJ173" s="345"/>
      <c r="GK173" s="345"/>
      <c r="GL173" s="345"/>
      <c r="GM173" s="345"/>
      <c r="GN173" s="345"/>
      <c r="GO173" s="345"/>
      <c r="GP173" s="345"/>
      <c r="GQ173" s="345"/>
      <c r="GR173" s="345"/>
      <c r="GS173" s="345"/>
      <c r="GT173" s="345"/>
      <c r="GU173" s="345"/>
      <c r="GV173" s="345"/>
      <c r="GW173" s="345"/>
      <c r="GX173" s="345"/>
      <c r="GY173" s="345"/>
      <c r="GZ173" s="345"/>
      <c r="HA173" s="345"/>
      <c r="HB173" s="345"/>
      <c r="HC173" s="345"/>
      <c r="HD173" s="345"/>
      <c r="HE173" s="345"/>
      <c r="HF173" s="345"/>
      <c r="HG173" s="345"/>
      <c r="HH173" s="345"/>
      <c r="HI173" s="345"/>
      <c r="HJ173" s="345"/>
      <c r="HK173" s="345"/>
      <c r="HL173" s="345"/>
      <c r="HM173" s="345"/>
      <c r="HN173" s="345"/>
      <c r="HO173" s="345"/>
      <c r="HP173" s="345"/>
      <c r="HQ173" s="345"/>
      <c r="HR173" s="345"/>
      <c r="HS173" s="345"/>
      <c r="HT173" s="345"/>
      <c r="HU173" s="345"/>
      <c r="HV173" s="345"/>
      <c r="HW173" s="345"/>
      <c r="HX173" s="345"/>
      <c r="HY173" s="345"/>
      <c r="HZ173" s="345"/>
      <c r="IA173" s="345"/>
      <c r="IB173" s="345"/>
      <c r="IC173" s="345"/>
      <c r="ID173" s="345"/>
      <c r="IE173" s="345"/>
      <c r="IF173" s="345"/>
      <c r="IG173" s="345"/>
      <c r="IH173" s="345"/>
      <c r="II173" s="345"/>
      <c r="IJ173" s="345"/>
      <c r="IK173" s="345"/>
      <c r="IL173" s="345"/>
      <c r="IM173" s="345"/>
      <c r="IN173" s="345"/>
      <c r="IO173" s="345"/>
      <c r="IP173" s="345"/>
      <c r="IQ173" s="345"/>
      <c r="IR173" s="345"/>
      <c r="IS173" s="345"/>
      <c r="IT173" s="345"/>
      <c r="IU173" s="345"/>
      <c r="IV173" s="345"/>
      <c r="IW173" s="345"/>
      <c r="IX173" s="345"/>
      <c r="IY173" s="345"/>
      <c r="IZ173" s="345"/>
      <c r="JA173" s="345"/>
      <c r="JB173" s="345"/>
      <c r="JC173" s="345"/>
      <c r="JD173" s="345"/>
      <c r="JE173" s="345"/>
      <c r="JF173" s="345"/>
      <c r="JG173" s="345"/>
      <c r="JH173" s="345"/>
      <c r="JI173" s="345"/>
      <c r="JJ173" s="345"/>
      <c r="JK173" s="345"/>
      <c r="JL173" s="345"/>
      <c r="JM173" s="345"/>
      <c r="JN173" s="345"/>
      <c r="JO173" s="345"/>
      <c r="JP173" s="345"/>
      <c r="JQ173" s="345"/>
      <c r="JR173" s="345"/>
      <c r="JS173" s="345"/>
      <c r="JT173" s="345"/>
      <c r="JU173" s="345"/>
      <c r="JV173" s="345"/>
      <c r="JW173" s="345"/>
      <c r="JX173" s="345"/>
      <c r="JY173" s="345"/>
      <c r="JZ173" s="345"/>
      <c r="KA173" s="345"/>
      <c r="KB173" s="345"/>
      <c r="KC173" s="345"/>
      <c r="KD173" s="345"/>
      <c r="KE173" s="345"/>
      <c r="KF173" s="345"/>
      <c r="KG173" s="345"/>
      <c r="KH173" s="345"/>
      <c r="KI173" s="345"/>
      <c r="KJ173" s="345"/>
      <c r="KK173" s="345"/>
      <c r="KL173" s="345"/>
      <c r="KM173" s="345"/>
      <c r="KN173" s="345"/>
      <c r="KO173" s="345"/>
      <c r="KP173" s="345"/>
      <c r="KQ173" s="345"/>
      <c r="KR173" s="345"/>
      <c r="KS173" s="345"/>
      <c r="KT173" s="345"/>
      <c r="KU173" s="345"/>
      <c r="KV173" s="345"/>
      <c r="KW173" s="345"/>
      <c r="KX173" s="345"/>
      <c r="KY173" s="345"/>
      <c r="KZ173" s="345"/>
      <c r="LA173" s="345"/>
      <c r="LB173" s="345"/>
      <c r="LC173" s="345"/>
      <c r="LD173" s="345"/>
      <c r="LE173" s="345"/>
      <c r="LF173" s="345"/>
      <c r="LG173" s="345"/>
      <c r="LH173" s="345"/>
      <c r="LI173" s="345"/>
      <c r="LJ173" s="345"/>
      <c r="LK173" s="345"/>
      <c r="LL173" s="345"/>
      <c r="LM173" s="345"/>
      <c r="LN173" s="345"/>
      <c r="LO173" s="345"/>
      <c r="LP173" s="345"/>
      <c r="LQ173" s="345"/>
      <c r="LR173" s="345"/>
      <c r="LS173" s="345"/>
      <c r="LT173" s="345"/>
      <c r="LU173" s="345"/>
      <c r="LV173" s="345"/>
      <c r="LW173" s="345"/>
      <c r="LX173" s="345"/>
      <c r="LY173" s="345"/>
      <c r="LZ173" s="345"/>
      <c r="MA173" s="345"/>
      <c r="MB173" s="345"/>
      <c r="MC173" s="345"/>
      <c r="MD173" s="345"/>
      <c r="ME173" s="345"/>
      <c r="MF173" s="345"/>
      <c r="MG173" s="345"/>
      <c r="MH173" s="345"/>
      <c r="MI173" s="345"/>
      <c r="MJ173" s="345"/>
      <c r="MK173" s="345"/>
      <c r="ML173" s="345"/>
      <c r="MM173" s="345"/>
      <c r="MN173" s="345"/>
      <c r="MO173" s="345"/>
      <c r="MP173" s="345"/>
      <c r="MQ173" s="345"/>
      <c r="MR173" s="345"/>
      <c r="MS173" s="345"/>
      <c r="MT173" s="345"/>
      <c r="MU173" s="345"/>
      <c r="MV173" s="345"/>
      <c r="MW173" s="345"/>
      <c r="MX173" s="345"/>
      <c r="MY173" s="345"/>
      <c r="MZ173" s="345"/>
      <c r="NA173" s="345"/>
      <c r="NB173" s="345"/>
      <c r="NC173" s="345"/>
      <c r="ND173" s="345"/>
      <c r="NE173" s="345"/>
      <c r="NF173" s="345"/>
      <c r="NG173" s="345"/>
      <c r="NH173" s="345"/>
      <c r="NI173" s="345"/>
      <c r="NJ173" s="345"/>
      <c r="NK173" s="345"/>
      <c r="NL173" s="345"/>
      <c r="NM173" s="345"/>
      <c r="NN173" s="345"/>
      <c r="NO173" s="345"/>
      <c r="NP173" s="345"/>
      <c r="NQ173" s="345"/>
      <c r="NR173" s="345"/>
      <c r="NS173" s="345"/>
      <c r="NT173" s="345"/>
      <c r="NU173" s="345"/>
      <c r="NV173" s="345"/>
      <c r="NW173" s="345"/>
      <c r="NX173" s="345"/>
      <c r="NY173" s="345"/>
      <c r="NZ173" s="345"/>
      <c r="OA173" s="345"/>
      <c r="OB173" s="345"/>
      <c r="OC173" s="345"/>
      <c r="OD173" s="345"/>
      <c r="OE173" s="345"/>
      <c r="OF173" s="345"/>
      <c r="OG173" s="345"/>
      <c r="OH173" s="345"/>
      <c r="OI173" s="345"/>
      <c r="OJ173" s="345"/>
      <c r="OK173" s="345"/>
      <c r="OL173" s="345"/>
      <c r="OM173" s="345"/>
      <c r="ON173" s="345"/>
      <c r="OO173" s="345"/>
      <c r="OP173" s="345"/>
      <c r="OQ173" s="345"/>
      <c r="OR173" s="345"/>
      <c r="OS173" s="345"/>
      <c r="OT173" s="345"/>
      <c r="OU173" s="345"/>
      <c r="OV173" s="345"/>
      <c r="OW173" s="345"/>
      <c r="OX173" s="345"/>
      <c r="OY173" s="345"/>
      <c r="OZ173" s="345"/>
      <c r="PA173" s="345"/>
      <c r="PB173" s="345"/>
      <c r="PC173" s="345"/>
      <c r="PD173" s="345"/>
      <c r="PE173" s="345"/>
      <c r="PF173" s="345"/>
      <c r="PG173" s="345"/>
      <c r="PH173" s="345"/>
      <c r="PI173" s="345"/>
      <c r="PJ173" s="345"/>
      <c r="PK173" s="345"/>
      <c r="PL173" s="345"/>
      <c r="PM173" s="345"/>
      <c r="PN173" s="345"/>
      <c r="PO173" s="345"/>
      <c r="PP173" s="345"/>
      <c r="PQ173" s="345"/>
      <c r="PR173" s="345"/>
      <c r="PS173" s="345"/>
      <c r="PT173" s="345"/>
      <c r="PU173" s="345"/>
      <c r="PV173" s="345"/>
      <c r="PW173" s="345"/>
      <c r="PX173" s="345"/>
      <c r="PY173" s="345"/>
      <c r="PZ173" s="345"/>
      <c r="QA173" s="345"/>
      <c r="QB173" s="345"/>
      <c r="QC173" s="345"/>
      <c r="QD173" s="345"/>
      <c r="QE173" s="345"/>
      <c r="QF173" s="345"/>
      <c r="QG173" s="345"/>
      <c r="QH173" s="345"/>
      <c r="QI173" s="345"/>
      <c r="QJ173" s="345"/>
      <c r="QK173" s="345"/>
      <c r="QL173" s="345"/>
      <c r="QM173" s="345"/>
      <c r="QN173" s="345"/>
      <c r="QO173" s="345"/>
      <c r="QP173" s="345"/>
      <c r="QQ173" s="345"/>
      <c r="QR173" s="345"/>
      <c r="QS173" s="345"/>
      <c r="QT173" s="345"/>
      <c r="QU173" s="345"/>
      <c r="QV173" s="345"/>
      <c r="QW173" s="345"/>
      <c r="QX173" s="345"/>
      <c r="QY173" s="345"/>
      <c r="QZ173" s="345"/>
      <c r="RA173" s="345"/>
      <c r="RB173" s="345"/>
      <c r="RC173" s="345"/>
      <c r="RD173" s="345"/>
      <c r="RE173" s="345"/>
      <c r="RF173" s="345"/>
      <c r="RG173" s="345"/>
      <c r="RH173" s="345"/>
      <c r="RI173" s="345"/>
      <c r="RJ173" s="345"/>
      <c r="RK173" s="345"/>
      <c r="RL173" s="345"/>
      <c r="RM173" s="345"/>
      <c r="RN173" s="345"/>
      <c r="RO173" s="345"/>
      <c r="RP173" s="345"/>
      <c r="RQ173" s="345"/>
      <c r="RR173" s="345"/>
      <c r="RS173" s="345"/>
      <c r="RT173" s="345"/>
      <c r="RU173" s="345"/>
      <c r="RV173" s="345"/>
      <c r="RW173" s="345"/>
      <c r="RX173" s="345"/>
      <c r="RY173" s="345"/>
      <c r="RZ173" s="345"/>
      <c r="SA173" s="345"/>
      <c r="SB173" s="345"/>
      <c r="SC173" s="345"/>
      <c r="SD173" s="345"/>
      <c r="SE173" s="345"/>
      <c r="SF173" s="345"/>
      <c r="SG173" s="345"/>
      <c r="SH173" s="345"/>
      <c r="SI173" s="345"/>
      <c r="SJ173" s="345"/>
      <c r="SK173" s="345"/>
      <c r="SL173" s="345"/>
      <c r="SM173" s="345"/>
      <c r="SN173" s="345"/>
      <c r="SO173" s="345"/>
      <c r="SP173" s="345"/>
      <c r="SQ173" s="345"/>
      <c r="SR173" s="345"/>
      <c r="SS173" s="345"/>
      <c r="ST173" s="345"/>
      <c r="SU173" s="345"/>
      <c r="SV173" s="345"/>
      <c r="SW173" s="345"/>
      <c r="SX173" s="345"/>
      <c r="SY173" s="345"/>
      <c r="SZ173" s="345"/>
      <c r="TA173" s="345"/>
      <c r="TB173" s="345"/>
      <c r="TC173" s="345"/>
      <c r="TD173" s="345"/>
      <c r="TE173" s="345"/>
      <c r="TF173" s="345"/>
      <c r="TG173" s="345"/>
      <c r="TH173" s="345"/>
      <c r="TI173" s="345"/>
      <c r="TJ173" s="345"/>
      <c r="TK173" s="345"/>
      <c r="TL173" s="345"/>
      <c r="TM173" s="345"/>
      <c r="TN173" s="345"/>
      <c r="TO173" s="345"/>
      <c r="TP173" s="345"/>
      <c r="TQ173" s="345"/>
      <c r="TR173" s="345"/>
      <c r="TS173" s="345"/>
      <c r="TT173" s="345"/>
      <c r="TU173" s="345"/>
      <c r="TV173" s="345"/>
      <c r="TW173" s="345"/>
      <c r="TX173" s="345"/>
      <c r="TY173" s="345"/>
      <c r="TZ173" s="345"/>
      <c r="UA173" s="345"/>
      <c r="UB173" s="345"/>
      <c r="UC173" s="345"/>
      <c r="UD173" s="345"/>
      <c r="UE173" s="345"/>
      <c r="UF173" s="345"/>
      <c r="UG173" s="345"/>
      <c r="UH173" s="345"/>
      <c r="UI173" s="345"/>
      <c r="UJ173" s="345"/>
      <c r="UK173" s="345"/>
      <c r="UL173" s="345"/>
      <c r="UM173" s="345"/>
      <c r="UN173" s="345"/>
      <c r="UO173" s="345"/>
      <c r="UP173" s="345"/>
      <c r="UQ173" s="345"/>
      <c r="UR173" s="345"/>
      <c r="US173" s="345"/>
      <c r="UT173" s="345"/>
      <c r="UU173" s="345"/>
      <c r="UV173" s="345"/>
      <c r="UW173" s="345"/>
      <c r="UX173" s="345"/>
      <c r="UY173" s="345"/>
      <c r="UZ173" s="345"/>
      <c r="VA173" s="345"/>
      <c r="VB173" s="345"/>
      <c r="VC173" s="345"/>
      <c r="VD173" s="345"/>
      <c r="VE173" s="345"/>
      <c r="VF173" s="345"/>
      <c r="VG173" s="345"/>
      <c r="VH173" s="345"/>
      <c r="VI173" s="345"/>
      <c r="VJ173" s="345"/>
      <c r="VK173" s="345"/>
      <c r="VL173" s="345"/>
      <c r="VM173" s="345"/>
      <c r="VN173" s="345"/>
      <c r="VO173" s="345"/>
      <c r="VP173" s="345"/>
      <c r="VQ173" s="345"/>
      <c r="VR173" s="345"/>
      <c r="VS173" s="345"/>
      <c r="VT173" s="345"/>
      <c r="VU173" s="345"/>
      <c r="VV173" s="345"/>
      <c r="VW173" s="345"/>
      <c r="VX173" s="345"/>
      <c r="VY173" s="345"/>
      <c r="VZ173" s="345"/>
      <c r="WA173" s="345"/>
      <c r="WB173" s="345"/>
      <c r="WC173" s="345"/>
      <c r="WD173" s="345"/>
      <c r="WE173" s="345"/>
      <c r="WF173" s="345"/>
      <c r="WG173" s="345"/>
      <c r="WH173" s="345"/>
      <c r="WI173" s="345"/>
      <c r="WJ173" s="345"/>
      <c r="WK173" s="345"/>
      <c r="WL173" s="345"/>
      <c r="WM173" s="345"/>
      <c r="WN173" s="345"/>
      <c r="WO173" s="345"/>
      <c r="WP173" s="345"/>
      <c r="WQ173" s="345"/>
      <c r="WR173" s="345"/>
      <c r="WS173" s="345"/>
      <c r="WT173" s="345"/>
      <c r="WU173" s="345"/>
      <c r="WV173" s="345"/>
      <c r="WW173" s="345"/>
      <c r="WX173" s="345"/>
      <c r="WY173" s="345"/>
      <c r="WZ173" s="345"/>
      <c r="XA173" s="345"/>
      <c r="XB173" s="345"/>
      <c r="XC173" s="345"/>
      <c r="XD173" s="345"/>
      <c r="XE173" s="345"/>
      <c r="XF173" s="345"/>
      <c r="XG173" s="345"/>
      <c r="XH173" s="345"/>
      <c r="XI173" s="345"/>
      <c r="XJ173" s="345"/>
      <c r="XK173" s="345"/>
      <c r="XL173" s="345"/>
      <c r="XM173" s="345"/>
      <c r="XN173" s="345"/>
      <c r="XO173" s="345"/>
      <c r="XP173" s="345"/>
      <c r="XQ173" s="345"/>
      <c r="XR173" s="345"/>
      <c r="XS173" s="345"/>
      <c r="XT173" s="345"/>
      <c r="XU173" s="345"/>
      <c r="XV173" s="345"/>
      <c r="XW173" s="345"/>
      <c r="XX173" s="345"/>
      <c r="XY173" s="345"/>
      <c r="XZ173" s="345"/>
      <c r="YA173" s="345"/>
      <c r="YB173" s="345"/>
      <c r="YC173" s="345"/>
      <c r="YD173" s="345"/>
      <c r="YE173" s="345"/>
      <c r="YF173" s="345"/>
      <c r="YG173" s="345"/>
      <c r="YH173" s="345"/>
      <c r="YI173" s="345"/>
      <c r="YJ173" s="345"/>
      <c r="YK173" s="345"/>
      <c r="YL173" s="345"/>
      <c r="YM173" s="345"/>
      <c r="YN173" s="345"/>
      <c r="YO173" s="345"/>
      <c r="YP173" s="345"/>
      <c r="YQ173" s="345"/>
      <c r="YR173" s="345"/>
      <c r="YS173" s="345"/>
      <c r="YT173" s="345"/>
      <c r="YU173" s="345"/>
      <c r="YV173" s="345"/>
      <c r="YW173" s="345"/>
      <c r="YX173" s="345"/>
      <c r="YY173" s="345"/>
      <c r="YZ173" s="345"/>
      <c r="ZA173" s="345"/>
      <c r="ZB173" s="345"/>
      <c r="ZC173" s="345"/>
      <c r="ZD173" s="345"/>
      <c r="ZE173" s="345"/>
      <c r="ZF173" s="345"/>
      <c r="ZG173" s="345"/>
      <c r="ZH173" s="345"/>
      <c r="ZI173" s="345"/>
      <c r="ZJ173" s="345"/>
      <c r="ZK173" s="345"/>
      <c r="ZL173" s="345"/>
      <c r="ZM173" s="345"/>
      <c r="ZN173" s="345"/>
      <c r="ZO173" s="345"/>
      <c r="ZP173" s="345"/>
      <c r="ZQ173" s="345"/>
      <c r="ZR173" s="345"/>
      <c r="ZS173" s="345"/>
      <c r="ZT173" s="345"/>
      <c r="ZU173" s="345"/>
      <c r="ZV173" s="345"/>
      <c r="ZW173" s="345"/>
      <c r="ZX173" s="345"/>
      <c r="ZY173" s="345"/>
      <c r="ZZ173" s="345"/>
      <c r="AAA173" s="345"/>
      <c r="AAB173" s="345"/>
      <c r="AAC173" s="345"/>
      <c r="AAD173" s="345"/>
      <c r="AAE173" s="345"/>
      <c r="AAF173" s="345"/>
      <c r="AAG173" s="345"/>
      <c r="AAH173" s="345"/>
      <c r="AAI173" s="345"/>
      <c r="AAJ173" s="345"/>
      <c r="AAK173" s="345"/>
      <c r="AAL173" s="345"/>
      <c r="AAM173" s="345"/>
      <c r="AAN173" s="345"/>
      <c r="AAO173" s="345"/>
      <c r="AAP173" s="345"/>
      <c r="AAQ173" s="345"/>
      <c r="AAR173" s="345"/>
      <c r="AAS173" s="345"/>
      <c r="AAT173" s="345"/>
      <c r="AAU173" s="345"/>
      <c r="AAV173" s="345"/>
      <c r="AAW173" s="345"/>
      <c r="AAX173" s="345"/>
      <c r="AAY173" s="345"/>
      <c r="AAZ173" s="345"/>
      <c r="ABA173" s="345"/>
      <c r="ABB173" s="345"/>
      <c r="ABC173" s="345"/>
      <c r="ABD173" s="345"/>
      <c r="ABE173" s="345"/>
      <c r="ABF173" s="345"/>
      <c r="ABG173" s="345"/>
      <c r="ABH173" s="345"/>
      <c r="ABI173" s="345"/>
      <c r="ABJ173" s="345"/>
      <c r="ABK173" s="345"/>
      <c r="ABL173" s="345"/>
      <c r="ABM173" s="345"/>
      <c r="ABN173" s="345"/>
      <c r="ABO173" s="345"/>
      <c r="ABP173" s="345"/>
      <c r="ABQ173" s="345"/>
      <c r="ABR173" s="345"/>
      <c r="ABS173" s="345"/>
      <c r="ABT173" s="345"/>
      <c r="ABU173" s="345"/>
      <c r="ABV173" s="345"/>
      <c r="ABW173" s="345"/>
      <c r="ABX173" s="345"/>
      <c r="ABY173" s="345"/>
      <c r="ABZ173" s="345"/>
      <c r="ACA173" s="345"/>
      <c r="ACB173" s="345"/>
      <c r="ACC173" s="345"/>
      <c r="ACD173" s="345"/>
      <c r="ACE173" s="345"/>
      <c r="ACF173" s="345"/>
      <c r="ACG173" s="345"/>
      <c r="ACH173" s="345"/>
      <c r="ACI173" s="345"/>
      <c r="ACJ173" s="345"/>
      <c r="ACK173" s="345"/>
      <c r="ACL173" s="345"/>
      <c r="ACM173" s="345"/>
      <c r="ACN173" s="345"/>
      <c r="ACO173" s="345"/>
      <c r="ACP173" s="345"/>
      <c r="ACQ173" s="345"/>
      <c r="ACR173" s="345"/>
      <c r="ACS173" s="345"/>
      <c r="ACT173" s="345"/>
      <c r="ACU173" s="345"/>
      <c r="ACV173" s="345"/>
    </row>
    <row r="174" spans="1:776" s="346" customFormat="1" ht="14.15" hidden="1" customHeight="1" x14ac:dyDescent="0.3">
      <c r="A174" s="514" t="s">
        <v>1954</v>
      </c>
      <c r="B174" s="577"/>
      <c r="C174" s="348"/>
      <c r="D174" s="337"/>
      <c r="E174" s="350"/>
      <c r="F174" s="351"/>
      <c r="G174" s="349"/>
      <c r="H174" s="339"/>
      <c r="I174" s="344"/>
      <c r="J174" s="345"/>
      <c r="K174" s="246"/>
      <c r="L174" s="345"/>
      <c r="M174" s="345"/>
      <c r="N174" s="345"/>
      <c r="O174" s="345"/>
      <c r="P174" s="345"/>
      <c r="Q174" s="345"/>
      <c r="R174" s="345"/>
      <c r="S174" s="345"/>
      <c r="T174" s="345"/>
      <c r="U174" s="345"/>
      <c r="V174" s="345"/>
      <c r="W174" s="345"/>
      <c r="X174" s="345"/>
      <c r="Y174" s="345"/>
      <c r="Z174" s="345"/>
      <c r="AA174" s="345"/>
      <c r="AB174" s="345"/>
      <c r="AC174" s="345"/>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5"/>
      <c r="AY174" s="345"/>
      <c r="AZ174" s="345"/>
      <c r="BA174" s="345"/>
      <c r="BB174" s="345"/>
      <c r="BC174" s="345"/>
      <c r="BD174" s="345"/>
      <c r="BE174" s="345"/>
      <c r="BF174" s="345"/>
      <c r="BG174" s="345"/>
      <c r="BH174" s="345"/>
      <c r="BI174" s="345"/>
      <c r="BJ174" s="345"/>
      <c r="BK174" s="345"/>
      <c r="BL174" s="345"/>
      <c r="BM174" s="345"/>
      <c r="BN174" s="345"/>
      <c r="BO174" s="345"/>
      <c r="BP174" s="345"/>
      <c r="BQ174" s="345"/>
      <c r="BR174" s="345"/>
      <c r="BS174" s="345"/>
      <c r="BT174" s="345"/>
      <c r="BU174" s="345"/>
      <c r="BV174" s="345"/>
      <c r="BW174" s="345"/>
      <c r="BX174" s="345"/>
      <c r="BY174" s="345"/>
      <c r="BZ174" s="345"/>
      <c r="CA174" s="345"/>
      <c r="CB174" s="345"/>
      <c r="CC174" s="345"/>
      <c r="CD174" s="345"/>
      <c r="CE174" s="345"/>
      <c r="CF174" s="345"/>
      <c r="CG174" s="345"/>
      <c r="CH174" s="345"/>
      <c r="CI174" s="345"/>
      <c r="CJ174" s="345"/>
      <c r="CK174" s="345"/>
      <c r="CL174" s="345"/>
      <c r="CM174" s="345"/>
      <c r="CN174" s="345"/>
      <c r="CO174" s="345"/>
      <c r="CP174" s="345"/>
      <c r="CQ174" s="345"/>
      <c r="CR174" s="345"/>
      <c r="CS174" s="345"/>
      <c r="CT174" s="345"/>
      <c r="CU174" s="345"/>
      <c r="CV174" s="345"/>
      <c r="CW174" s="345"/>
      <c r="CX174" s="345"/>
      <c r="CY174" s="345"/>
      <c r="CZ174" s="345"/>
      <c r="DA174" s="345"/>
      <c r="DB174" s="345"/>
      <c r="DC174" s="345"/>
      <c r="DD174" s="345"/>
      <c r="DE174" s="345"/>
      <c r="DF174" s="345"/>
      <c r="DG174" s="345"/>
      <c r="DH174" s="345"/>
      <c r="DI174" s="345"/>
      <c r="DJ174" s="345"/>
      <c r="DK174" s="345"/>
      <c r="DL174" s="345"/>
      <c r="DM174" s="345"/>
      <c r="DN174" s="345"/>
      <c r="DO174" s="345"/>
      <c r="DP174" s="345"/>
      <c r="DQ174" s="345"/>
      <c r="DR174" s="345"/>
      <c r="DS174" s="345"/>
      <c r="DT174" s="345"/>
      <c r="DU174" s="345"/>
      <c r="DV174" s="345"/>
      <c r="DW174" s="345"/>
      <c r="DX174" s="345"/>
      <c r="DY174" s="345"/>
      <c r="DZ174" s="345"/>
      <c r="EA174" s="345"/>
      <c r="EB174" s="345"/>
      <c r="EC174" s="345"/>
      <c r="ED174" s="345"/>
      <c r="EE174" s="345"/>
      <c r="EF174" s="345"/>
      <c r="EG174" s="345"/>
      <c r="EH174" s="345"/>
      <c r="EI174" s="345"/>
      <c r="EJ174" s="345"/>
      <c r="EK174" s="345"/>
      <c r="EL174" s="345"/>
      <c r="EM174" s="345"/>
      <c r="EN174" s="345"/>
      <c r="EO174" s="345"/>
      <c r="EP174" s="345"/>
      <c r="EQ174" s="345"/>
      <c r="ER174" s="345"/>
      <c r="ES174" s="345"/>
      <c r="ET174" s="345"/>
      <c r="EU174" s="345"/>
      <c r="EV174" s="345"/>
      <c r="EW174" s="345"/>
      <c r="EX174" s="345"/>
      <c r="EY174" s="345"/>
      <c r="EZ174" s="345"/>
      <c r="FA174" s="345"/>
      <c r="FB174" s="345"/>
      <c r="FC174" s="345"/>
      <c r="FD174" s="345"/>
      <c r="FE174" s="345"/>
      <c r="FF174" s="345"/>
      <c r="FG174" s="345"/>
      <c r="FH174" s="345"/>
      <c r="FI174" s="345"/>
      <c r="FJ174" s="345"/>
      <c r="FK174" s="345"/>
      <c r="FL174" s="345"/>
      <c r="FM174" s="345"/>
      <c r="FN174" s="345"/>
      <c r="FO174" s="345"/>
      <c r="FP174" s="345"/>
      <c r="FQ174" s="345"/>
      <c r="FR174" s="345"/>
      <c r="FS174" s="345"/>
      <c r="FT174" s="345"/>
      <c r="FU174" s="345"/>
      <c r="FV174" s="345"/>
      <c r="FW174" s="345"/>
      <c r="FX174" s="345"/>
      <c r="FY174" s="345"/>
      <c r="FZ174" s="345"/>
      <c r="GA174" s="345"/>
      <c r="GB174" s="345"/>
      <c r="GC174" s="345"/>
      <c r="GD174" s="345"/>
      <c r="GE174" s="345"/>
      <c r="GF174" s="345"/>
      <c r="GG174" s="345"/>
      <c r="GH174" s="345"/>
      <c r="GI174" s="345"/>
      <c r="GJ174" s="345"/>
      <c r="GK174" s="345"/>
      <c r="GL174" s="345"/>
      <c r="GM174" s="345"/>
      <c r="GN174" s="345"/>
      <c r="GO174" s="345"/>
      <c r="GP174" s="345"/>
      <c r="GQ174" s="345"/>
      <c r="GR174" s="345"/>
      <c r="GS174" s="345"/>
      <c r="GT174" s="345"/>
      <c r="GU174" s="345"/>
      <c r="GV174" s="345"/>
      <c r="GW174" s="345"/>
      <c r="GX174" s="345"/>
      <c r="GY174" s="345"/>
      <c r="GZ174" s="345"/>
      <c r="HA174" s="345"/>
      <c r="HB174" s="345"/>
      <c r="HC174" s="345"/>
      <c r="HD174" s="345"/>
      <c r="HE174" s="345"/>
      <c r="HF174" s="345"/>
      <c r="HG174" s="345"/>
      <c r="HH174" s="345"/>
      <c r="HI174" s="345"/>
      <c r="HJ174" s="345"/>
      <c r="HK174" s="345"/>
      <c r="HL174" s="345"/>
      <c r="HM174" s="345"/>
      <c r="HN174" s="345"/>
      <c r="HO174" s="345"/>
      <c r="HP174" s="345"/>
      <c r="HQ174" s="345"/>
      <c r="HR174" s="345"/>
      <c r="HS174" s="345"/>
      <c r="HT174" s="345"/>
      <c r="HU174" s="345"/>
      <c r="HV174" s="345"/>
      <c r="HW174" s="345"/>
      <c r="HX174" s="345"/>
      <c r="HY174" s="345"/>
      <c r="HZ174" s="345"/>
      <c r="IA174" s="345"/>
      <c r="IB174" s="345"/>
      <c r="IC174" s="345"/>
      <c r="ID174" s="345"/>
      <c r="IE174" s="345"/>
      <c r="IF174" s="345"/>
      <c r="IG174" s="345"/>
      <c r="IH174" s="345"/>
      <c r="II174" s="345"/>
      <c r="IJ174" s="345"/>
      <c r="IK174" s="345"/>
      <c r="IL174" s="345"/>
      <c r="IM174" s="345"/>
      <c r="IN174" s="345"/>
      <c r="IO174" s="345"/>
      <c r="IP174" s="345"/>
      <c r="IQ174" s="345"/>
      <c r="IR174" s="345"/>
      <c r="IS174" s="345"/>
      <c r="IT174" s="345"/>
      <c r="IU174" s="345"/>
      <c r="IV174" s="345"/>
      <c r="IW174" s="345"/>
      <c r="IX174" s="345"/>
      <c r="IY174" s="345"/>
      <c r="IZ174" s="345"/>
      <c r="JA174" s="345"/>
      <c r="JB174" s="345"/>
      <c r="JC174" s="345"/>
      <c r="JD174" s="345"/>
      <c r="JE174" s="345"/>
      <c r="JF174" s="345"/>
      <c r="JG174" s="345"/>
      <c r="JH174" s="345"/>
      <c r="JI174" s="345"/>
      <c r="JJ174" s="345"/>
      <c r="JK174" s="345"/>
      <c r="JL174" s="345"/>
      <c r="JM174" s="345"/>
      <c r="JN174" s="345"/>
      <c r="JO174" s="345"/>
      <c r="JP174" s="345"/>
      <c r="JQ174" s="345"/>
      <c r="JR174" s="345"/>
      <c r="JS174" s="345"/>
      <c r="JT174" s="345"/>
      <c r="JU174" s="345"/>
      <c r="JV174" s="345"/>
      <c r="JW174" s="345"/>
      <c r="JX174" s="345"/>
      <c r="JY174" s="345"/>
      <c r="JZ174" s="345"/>
      <c r="KA174" s="345"/>
      <c r="KB174" s="345"/>
      <c r="KC174" s="345"/>
      <c r="KD174" s="345"/>
      <c r="KE174" s="345"/>
      <c r="KF174" s="345"/>
      <c r="KG174" s="345"/>
      <c r="KH174" s="345"/>
      <c r="KI174" s="345"/>
      <c r="KJ174" s="345"/>
      <c r="KK174" s="345"/>
      <c r="KL174" s="345"/>
      <c r="KM174" s="345"/>
      <c r="KN174" s="345"/>
      <c r="KO174" s="345"/>
      <c r="KP174" s="345"/>
      <c r="KQ174" s="345"/>
      <c r="KR174" s="345"/>
      <c r="KS174" s="345"/>
      <c r="KT174" s="345"/>
      <c r="KU174" s="345"/>
      <c r="KV174" s="345"/>
      <c r="KW174" s="345"/>
      <c r="KX174" s="345"/>
      <c r="KY174" s="345"/>
      <c r="KZ174" s="345"/>
      <c r="LA174" s="345"/>
      <c r="LB174" s="345"/>
      <c r="LC174" s="345"/>
      <c r="LD174" s="345"/>
      <c r="LE174" s="345"/>
      <c r="LF174" s="345"/>
      <c r="LG174" s="345"/>
      <c r="LH174" s="345"/>
      <c r="LI174" s="345"/>
      <c r="LJ174" s="345"/>
      <c r="LK174" s="345"/>
      <c r="LL174" s="345"/>
      <c r="LM174" s="345"/>
      <c r="LN174" s="345"/>
      <c r="LO174" s="345"/>
      <c r="LP174" s="345"/>
      <c r="LQ174" s="345"/>
      <c r="LR174" s="345"/>
      <c r="LS174" s="345"/>
      <c r="LT174" s="345"/>
      <c r="LU174" s="345"/>
      <c r="LV174" s="345"/>
      <c r="LW174" s="345"/>
      <c r="LX174" s="345"/>
      <c r="LY174" s="345"/>
      <c r="LZ174" s="345"/>
      <c r="MA174" s="345"/>
      <c r="MB174" s="345"/>
      <c r="MC174" s="345"/>
      <c r="MD174" s="345"/>
      <c r="ME174" s="345"/>
      <c r="MF174" s="345"/>
      <c r="MG174" s="345"/>
      <c r="MH174" s="345"/>
      <c r="MI174" s="345"/>
      <c r="MJ174" s="345"/>
      <c r="MK174" s="345"/>
      <c r="ML174" s="345"/>
      <c r="MM174" s="345"/>
      <c r="MN174" s="345"/>
      <c r="MO174" s="345"/>
      <c r="MP174" s="345"/>
      <c r="MQ174" s="345"/>
      <c r="MR174" s="345"/>
      <c r="MS174" s="345"/>
      <c r="MT174" s="345"/>
      <c r="MU174" s="345"/>
      <c r="MV174" s="345"/>
      <c r="MW174" s="345"/>
      <c r="MX174" s="345"/>
      <c r="MY174" s="345"/>
      <c r="MZ174" s="345"/>
      <c r="NA174" s="345"/>
      <c r="NB174" s="345"/>
      <c r="NC174" s="345"/>
      <c r="ND174" s="345"/>
      <c r="NE174" s="345"/>
      <c r="NF174" s="345"/>
      <c r="NG174" s="345"/>
      <c r="NH174" s="345"/>
      <c r="NI174" s="345"/>
      <c r="NJ174" s="345"/>
      <c r="NK174" s="345"/>
      <c r="NL174" s="345"/>
      <c r="NM174" s="345"/>
      <c r="NN174" s="345"/>
      <c r="NO174" s="345"/>
      <c r="NP174" s="345"/>
      <c r="NQ174" s="345"/>
      <c r="NR174" s="345"/>
      <c r="NS174" s="345"/>
      <c r="NT174" s="345"/>
      <c r="NU174" s="345"/>
      <c r="NV174" s="345"/>
      <c r="NW174" s="345"/>
      <c r="NX174" s="345"/>
      <c r="NY174" s="345"/>
      <c r="NZ174" s="345"/>
      <c r="OA174" s="345"/>
      <c r="OB174" s="345"/>
      <c r="OC174" s="345"/>
      <c r="OD174" s="345"/>
      <c r="OE174" s="345"/>
      <c r="OF174" s="345"/>
      <c r="OG174" s="345"/>
      <c r="OH174" s="345"/>
      <c r="OI174" s="345"/>
      <c r="OJ174" s="345"/>
      <c r="OK174" s="345"/>
      <c r="OL174" s="345"/>
      <c r="OM174" s="345"/>
      <c r="ON174" s="345"/>
      <c r="OO174" s="345"/>
      <c r="OP174" s="345"/>
      <c r="OQ174" s="345"/>
      <c r="OR174" s="345"/>
      <c r="OS174" s="345"/>
      <c r="OT174" s="345"/>
      <c r="OU174" s="345"/>
      <c r="OV174" s="345"/>
      <c r="OW174" s="345"/>
      <c r="OX174" s="345"/>
      <c r="OY174" s="345"/>
      <c r="OZ174" s="345"/>
      <c r="PA174" s="345"/>
      <c r="PB174" s="345"/>
      <c r="PC174" s="345"/>
      <c r="PD174" s="345"/>
      <c r="PE174" s="345"/>
      <c r="PF174" s="345"/>
      <c r="PG174" s="345"/>
      <c r="PH174" s="345"/>
      <c r="PI174" s="345"/>
      <c r="PJ174" s="345"/>
      <c r="PK174" s="345"/>
      <c r="PL174" s="345"/>
      <c r="PM174" s="345"/>
      <c r="PN174" s="345"/>
      <c r="PO174" s="345"/>
      <c r="PP174" s="345"/>
      <c r="PQ174" s="345"/>
      <c r="PR174" s="345"/>
      <c r="PS174" s="345"/>
      <c r="PT174" s="345"/>
      <c r="PU174" s="345"/>
      <c r="PV174" s="345"/>
      <c r="PW174" s="345"/>
      <c r="PX174" s="345"/>
      <c r="PY174" s="345"/>
      <c r="PZ174" s="345"/>
      <c r="QA174" s="345"/>
      <c r="QB174" s="345"/>
      <c r="QC174" s="345"/>
      <c r="QD174" s="345"/>
      <c r="QE174" s="345"/>
      <c r="QF174" s="345"/>
      <c r="QG174" s="345"/>
      <c r="QH174" s="345"/>
      <c r="QI174" s="345"/>
      <c r="QJ174" s="345"/>
      <c r="QK174" s="345"/>
      <c r="QL174" s="345"/>
      <c r="QM174" s="345"/>
      <c r="QN174" s="345"/>
      <c r="QO174" s="345"/>
      <c r="QP174" s="345"/>
      <c r="QQ174" s="345"/>
      <c r="QR174" s="345"/>
      <c r="QS174" s="345"/>
      <c r="QT174" s="345"/>
      <c r="QU174" s="345"/>
      <c r="QV174" s="345"/>
      <c r="QW174" s="345"/>
      <c r="QX174" s="345"/>
      <c r="QY174" s="345"/>
      <c r="QZ174" s="345"/>
      <c r="RA174" s="345"/>
      <c r="RB174" s="345"/>
      <c r="RC174" s="345"/>
      <c r="RD174" s="345"/>
      <c r="RE174" s="345"/>
      <c r="RF174" s="345"/>
      <c r="RG174" s="345"/>
      <c r="RH174" s="345"/>
      <c r="RI174" s="345"/>
      <c r="RJ174" s="345"/>
      <c r="RK174" s="345"/>
      <c r="RL174" s="345"/>
      <c r="RM174" s="345"/>
      <c r="RN174" s="345"/>
      <c r="RO174" s="345"/>
      <c r="RP174" s="345"/>
      <c r="RQ174" s="345"/>
      <c r="RR174" s="345"/>
      <c r="RS174" s="345"/>
      <c r="RT174" s="345"/>
      <c r="RU174" s="345"/>
      <c r="RV174" s="345"/>
      <c r="RW174" s="345"/>
      <c r="RX174" s="345"/>
      <c r="RY174" s="345"/>
      <c r="RZ174" s="345"/>
      <c r="SA174" s="345"/>
      <c r="SB174" s="345"/>
      <c r="SC174" s="345"/>
      <c r="SD174" s="345"/>
      <c r="SE174" s="345"/>
      <c r="SF174" s="345"/>
      <c r="SG174" s="345"/>
      <c r="SH174" s="345"/>
      <c r="SI174" s="345"/>
      <c r="SJ174" s="345"/>
      <c r="SK174" s="345"/>
      <c r="SL174" s="345"/>
      <c r="SM174" s="345"/>
      <c r="SN174" s="345"/>
      <c r="SO174" s="345"/>
      <c r="SP174" s="345"/>
      <c r="SQ174" s="345"/>
      <c r="SR174" s="345"/>
      <c r="SS174" s="345"/>
      <c r="ST174" s="345"/>
      <c r="SU174" s="345"/>
      <c r="SV174" s="345"/>
      <c r="SW174" s="345"/>
      <c r="SX174" s="345"/>
      <c r="SY174" s="345"/>
      <c r="SZ174" s="345"/>
      <c r="TA174" s="345"/>
      <c r="TB174" s="345"/>
      <c r="TC174" s="345"/>
      <c r="TD174" s="345"/>
      <c r="TE174" s="345"/>
      <c r="TF174" s="345"/>
      <c r="TG174" s="345"/>
      <c r="TH174" s="345"/>
      <c r="TI174" s="345"/>
      <c r="TJ174" s="345"/>
      <c r="TK174" s="345"/>
      <c r="TL174" s="345"/>
      <c r="TM174" s="345"/>
      <c r="TN174" s="345"/>
      <c r="TO174" s="345"/>
      <c r="TP174" s="345"/>
      <c r="TQ174" s="345"/>
      <c r="TR174" s="345"/>
      <c r="TS174" s="345"/>
      <c r="TT174" s="345"/>
      <c r="TU174" s="345"/>
      <c r="TV174" s="345"/>
      <c r="TW174" s="345"/>
      <c r="TX174" s="345"/>
      <c r="TY174" s="345"/>
      <c r="TZ174" s="345"/>
      <c r="UA174" s="345"/>
      <c r="UB174" s="345"/>
      <c r="UC174" s="345"/>
      <c r="UD174" s="345"/>
      <c r="UE174" s="345"/>
      <c r="UF174" s="345"/>
      <c r="UG174" s="345"/>
      <c r="UH174" s="345"/>
      <c r="UI174" s="345"/>
      <c r="UJ174" s="345"/>
      <c r="UK174" s="345"/>
      <c r="UL174" s="345"/>
      <c r="UM174" s="345"/>
      <c r="UN174" s="345"/>
      <c r="UO174" s="345"/>
      <c r="UP174" s="345"/>
      <c r="UQ174" s="345"/>
      <c r="UR174" s="345"/>
      <c r="US174" s="345"/>
      <c r="UT174" s="345"/>
      <c r="UU174" s="345"/>
      <c r="UV174" s="345"/>
      <c r="UW174" s="345"/>
      <c r="UX174" s="345"/>
      <c r="UY174" s="345"/>
      <c r="UZ174" s="345"/>
      <c r="VA174" s="345"/>
      <c r="VB174" s="345"/>
      <c r="VC174" s="345"/>
      <c r="VD174" s="345"/>
      <c r="VE174" s="345"/>
      <c r="VF174" s="345"/>
      <c r="VG174" s="345"/>
      <c r="VH174" s="345"/>
      <c r="VI174" s="345"/>
      <c r="VJ174" s="345"/>
      <c r="VK174" s="345"/>
      <c r="VL174" s="345"/>
      <c r="VM174" s="345"/>
      <c r="VN174" s="345"/>
      <c r="VO174" s="345"/>
      <c r="VP174" s="345"/>
      <c r="VQ174" s="345"/>
      <c r="VR174" s="345"/>
      <c r="VS174" s="345"/>
      <c r="VT174" s="345"/>
      <c r="VU174" s="345"/>
      <c r="VV174" s="345"/>
      <c r="VW174" s="345"/>
      <c r="VX174" s="345"/>
      <c r="VY174" s="345"/>
      <c r="VZ174" s="345"/>
      <c r="WA174" s="345"/>
      <c r="WB174" s="345"/>
      <c r="WC174" s="345"/>
      <c r="WD174" s="345"/>
      <c r="WE174" s="345"/>
      <c r="WF174" s="345"/>
      <c r="WG174" s="345"/>
      <c r="WH174" s="345"/>
      <c r="WI174" s="345"/>
      <c r="WJ174" s="345"/>
      <c r="WK174" s="345"/>
      <c r="WL174" s="345"/>
      <c r="WM174" s="345"/>
      <c r="WN174" s="345"/>
      <c r="WO174" s="345"/>
      <c r="WP174" s="345"/>
      <c r="WQ174" s="345"/>
      <c r="WR174" s="345"/>
      <c r="WS174" s="345"/>
      <c r="WT174" s="345"/>
      <c r="WU174" s="345"/>
      <c r="WV174" s="345"/>
      <c r="WW174" s="345"/>
      <c r="WX174" s="345"/>
      <c r="WY174" s="345"/>
      <c r="WZ174" s="345"/>
      <c r="XA174" s="345"/>
      <c r="XB174" s="345"/>
      <c r="XC174" s="345"/>
      <c r="XD174" s="345"/>
      <c r="XE174" s="345"/>
      <c r="XF174" s="345"/>
      <c r="XG174" s="345"/>
      <c r="XH174" s="345"/>
      <c r="XI174" s="345"/>
      <c r="XJ174" s="345"/>
      <c r="XK174" s="345"/>
      <c r="XL174" s="345"/>
      <c r="XM174" s="345"/>
      <c r="XN174" s="345"/>
      <c r="XO174" s="345"/>
      <c r="XP174" s="345"/>
      <c r="XQ174" s="345"/>
      <c r="XR174" s="345"/>
      <c r="XS174" s="345"/>
      <c r="XT174" s="345"/>
      <c r="XU174" s="345"/>
      <c r="XV174" s="345"/>
      <c r="XW174" s="345"/>
      <c r="XX174" s="345"/>
      <c r="XY174" s="345"/>
      <c r="XZ174" s="345"/>
      <c r="YA174" s="345"/>
      <c r="YB174" s="345"/>
      <c r="YC174" s="345"/>
      <c r="YD174" s="345"/>
      <c r="YE174" s="345"/>
      <c r="YF174" s="345"/>
      <c r="YG174" s="345"/>
      <c r="YH174" s="345"/>
      <c r="YI174" s="345"/>
      <c r="YJ174" s="345"/>
      <c r="YK174" s="345"/>
      <c r="YL174" s="345"/>
      <c r="YM174" s="345"/>
      <c r="YN174" s="345"/>
      <c r="YO174" s="345"/>
      <c r="YP174" s="345"/>
      <c r="YQ174" s="345"/>
      <c r="YR174" s="345"/>
      <c r="YS174" s="345"/>
      <c r="YT174" s="345"/>
      <c r="YU174" s="345"/>
      <c r="YV174" s="345"/>
      <c r="YW174" s="345"/>
      <c r="YX174" s="345"/>
      <c r="YY174" s="345"/>
      <c r="YZ174" s="345"/>
      <c r="ZA174" s="345"/>
      <c r="ZB174" s="345"/>
      <c r="ZC174" s="345"/>
      <c r="ZD174" s="345"/>
      <c r="ZE174" s="345"/>
      <c r="ZF174" s="345"/>
      <c r="ZG174" s="345"/>
      <c r="ZH174" s="345"/>
      <c r="ZI174" s="345"/>
      <c r="ZJ174" s="345"/>
      <c r="ZK174" s="345"/>
      <c r="ZL174" s="345"/>
      <c r="ZM174" s="345"/>
      <c r="ZN174" s="345"/>
      <c r="ZO174" s="345"/>
      <c r="ZP174" s="345"/>
      <c r="ZQ174" s="345"/>
      <c r="ZR174" s="345"/>
      <c r="ZS174" s="345"/>
      <c r="ZT174" s="345"/>
      <c r="ZU174" s="345"/>
      <c r="ZV174" s="345"/>
      <c r="ZW174" s="345"/>
      <c r="ZX174" s="345"/>
      <c r="ZY174" s="345"/>
      <c r="ZZ174" s="345"/>
      <c r="AAA174" s="345"/>
      <c r="AAB174" s="345"/>
      <c r="AAC174" s="345"/>
      <c r="AAD174" s="345"/>
      <c r="AAE174" s="345"/>
      <c r="AAF174" s="345"/>
      <c r="AAG174" s="345"/>
      <c r="AAH174" s="345"/>
      <c r="AAI174" s="345"/>
      <c r="AAJ174" s="345"/>
      <c r="AAK174" s="345"/>
      <c r="AAL174" s="345"/>
      <c r="AAM174" s="345"/>
      <c r="AAN174" s="345"/>
      <c r="AAO174" s="345"/>
      <c r="AAP174" s="345"/>
      <c r="AAQ174" s="345"/>
      <c r="AAR174" s="345"/>
      <c r="AAS174" s="345"/>
      <c r="AAT174" s="345"/>
      <c r="AAU174" s="345"/>
      <c r="AAV174" s="345"/>
      <c r="AAW174" s="345"/>
      <c r="AAX174" s="345"/>
      <c r="AAY174" s="345"/>
      <c r="AAZ174" s="345"/>
      <c r="ABA174" s="345"/>
      <c r="ABB174" s="345"/>
      <c r="ABC174" s="345"/>
      <c r="ABD174" s="345"/>
      <c r="ABE174" s="345"/>
      <c r="ABF174" s="345"/>
      <c r="ABG174" s="345"/>
      <c r="ABH174" s="345"/>
      <c r="ABI174" s="345"/>
      <c r="ABJ174" s="345"/>
      <c r="ABK174" s="345"/>
      <c r="ABL174" s="345"/>
      <c r="ABM174" s="345"/>
      <c r="ABN174" s="345"/>
      <c r="ABO174" s="345"/>
      <c r="ABP174" s="345"/>
      <c r="ABQ174" s="345"/>
      <c r="ABR174" s="345"/>
      <c r="ABS174" s="345"/>
      <c r="ABT174" s="345"/>
      <c r="ABU174" s="345"/>
      <c r="ABV174" s="345"/>
      <c r="ABW174" s="345"/>
      <c r="ABX174" s="345"/>
      <c r="ABY174" s="345"/>
      <c r="ABZ174" s="345"/>
      <c r="ACA174" s="345"/>
      <c r="ACB174" s="345"/>
      <c r="ACC174" s="345"/>
      <c r="ACD174" s="345"/>
      <c r="ACE174" s="345"/>
      <c r="ACF174" s="345"/>
      <c r="ACG174" s="345"/>
      <c r="ACH174" s="345"/>
      <c r="ACI174" s="345"/>
      <c r="ACJ174" s="345"/>
      <c r="ACK174" s="345"/>
      <c r="ACL174" s="345"/>
      <c r="ACM174" s="345"/>
      <c r="ACN174" s="345"/>
      <c r="ACO174" s="345"/>
      <c r="ACP174" s="345"/>
      <c r="ACQ174" s="345"/>
      <c r="ACR174" s="345"/>
      <c r="ACS174" s="345"/>
      <c r="ACT174" s="345"/>
      <c r="ACU174" s="345"/>
      <c r="ACV174" s="345"/>
    </row>
    <row r="175" spans="1:776" s="346" customFormat="1" ht="14.15" hidden="1" customHeight="1" x14ac:dyDescent="0.3">
      <c r="A175" s="467" t="s">
        <v>2076</v>
      </c>
      <c r="B175" s="649"/>
      <c r="C175" s="649"/>
      <c r="D175" s="649"/>
      <c r="E175" s="676" t="str">
        <f>+DATEDIF(C171,C174+1,"y") &amp; " año " &amp; DATEDIF(C171,C174+1,"ym") &amp; "  meses " &amp; DATEDIF(C171,C174+1,"md") &amp; " días "</f>
        <v xml:space="preserve">0 año 0  meses 1 días </v>
      </c>
      <c r="F175" s="677"/>
      <c r="G175" s="352"/>
      <c r="H175" s="339"/>
      <c r="I175" s="344"/>
      <c r="J175" s="345"/>
      <c r="K175" s="246"/>
      <c r="L175" s="345"/>
      <c r="M175" s="34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45"/>
      <c r="AI175" s="345"/>
      <c r="AJ175" s="345"/>
      <c r="AK175" s="345"/>
      <c r="AL175" s="345"/>
      <c r="AM175" s="345"/>
      <c r="AN175" s="345"/>
      <c r="AO175" s="345"/>
      <c r="AP175" s="345"/>
      <c r="AQ175" s="345"/>
      <c r="AR175" s="345"/>
      <c r="AS175" s="345"/>
      <c r="AT175" s="345"/>
      <c r="AU175" s="345"/>
      <c r="AV175" s="345"/>
      <c r="AW175" s="345"/>
      <c r="AX175" s="345"/>
      <c r="AY175" s="345"/>
      <c r="AZ175" s="345"/>
      <c r="BA175" s="345"/>
      <c r="BB175" s="345"/>
      <c r="BC175" s="345"/>
      <c r="BD175" s="345"/>
      <c r="BE175" s="345"/>
      <c r="BF175" s="345"/>
      <c r="BG175" s="345"/>
      <c r="BH175" s="345"/>
      <c r="BI175" s="345"/>
      <c r="BJ175" s="345"/>
      <c r="BK175" s="345"/>
      <c r="BL175" s="345"/>
      <c r="BM175" s="345"/>
      <c r="BN175" s="345"/>
      <c r="BO175" s="345"/>
      <c r="BP175" s="345"/>
      <c r="BQ175" s="345"/>
      <c r="BR175" s="345"/>
      <c r="BS175" s="345"/>
      <c r="BT175" s="345"/>
      <c r="BU175" s="345"/>
      <c r="BV175" s="345"/>
      <c r="BW175" s="345"/>
      <c r="BX175" s="345"/>
      <c r="BY175" s="345"/>
      <c r="BZ175" s="345"/>
      <c r="CA175" s="345"/>
      <c r="CB175" s="345"/>
      <c r="CC175" s="345"/>
      <c r="CD175" s="345"/>
      <c r="CE175" s="345"/>
      <c r="CF175" s="345"/>
      <c r="CG175" s="345"/>
      <c r="CH175" s="345"/>
      <c r="CI175" s="345"/>
      <c r="CJ175" s="345"/>
      <c r="CK175" s="345"/>
      <c r="CL175" s="345"/>
      <c r="CM175" s="345"/>
      <c r="CN175" s="345"/>
      <c r="CO175" s="345"/>
      <c r="CP175" s="345"/>
      <c r="CQ175" s="345"/>
      <c r="CR175" s="345"/>
      <c r="CS175" s="345"/>
      <c r="CT175" s="345"/>
      <c r="CU175" s="345"/>
      <c r="CV175" s="345"/>
      <c r="CW175" s="345"/>
      <c r="CX175" s="345"/>
      <c r="CY175" s="345"/>
      <c r="CZ175" s="345"/>
      <c r="DA175" s="345"/>
      <c r="DB175" s="345"/>
      <c r="DC175" s="345"/>
      <c r="DD175" s="345"/>
      <c r="DE175" s="345"/>
      <c r="DF175" s="345"/>
      <c r="DG175" s="345"/>
      <c r="DH175" s="345"/>
      <c r="DI175" s="345"/>
      <c r="DJ175" s="345"/>
      <c r="DK175" s="345"/>
      <c r="DL175" s="345"/>
      <c r="DM175" s="345"/>
      <c r="DN175" s="345"/>
      <c r="DO175" s="345"/>
      <c r="DP175" s="345"/>
      <c r="DQ175" s="345"/>
      <c r="DR175" s="345"/>
      <c r="DS175" s="345"/>
      <c r="DT175" s="345"/>
      <c r="DU175" s="345"/>
      <c r="DV175" s="345"/>
      <c r="DW175" s="345"/>
      <c r="DX175" s="345"/>
      <c r="DY175" s="345"/>
      <c r="DZ175" s="345"/>
      <c r="EA175" s="345"/>
      <c r="EB175" s="345"/>
      <c r="EC175" s="345"/>
      <c r="ED175" s="345"/>
      <c r="EE175" s="345"/>
      <c r="EF175" s="345"/>
      <c r="EG175" s="345"/>
      <c r="EH175" s="345"/>
      <c r="EI175" s="345"/>
      <c r="EJ175" s="345"/>
      <c r="EK175" s="345"/>
      <c r="EL175" s="345"/>
      <c r="EM175" s="345"/>
      <c r="EN175" s="345"/>
      <c r="EO175" s="345"/>
      <c r="EP175" s="345"/>
      <c r="EQ175" s="345"/>
      <c r="ER175" s="345"/>
      <c r="ES175" s="345"/>
      <c r="ET175" s="345"/>
      <c r="EU175" s="345"/>
      <c r="EV175" s="345"/>
      <c r="EW175" s="345"/>
      <c r="EX175" s="345"/>
      <c r="EY175" s="345"/>
      <c r="EZ175" s="345"/>
      <c r="FA175" s="345"/>
      <c r="FB175" s="345"/>
      <c r="FC175" s="345"/>
      <c r="FD175" s="345"/>
      <c r="FE175" s="345"/>
      <c r="FF175" s="345"/>
      <c r="FG175" s="345"/>
      <c r="FH175" s="345"/>
      <c r="FI175" s="345"/>
      <c r="FJ175" s="345"/>
      <c r="FK175" s="345"/>
      <c r="FL175" s="345"/>
      <c r="FM175" s="345"/>
      <c r="FN175" s="345"/>
      <c r="FO175" s="345"/>
      <c r="FP175" s="345"/>
      <c r="FQ175" s="345"/>
      <c r="FR175" s="345"/>
      <c r="FS175" s="345"/>
      <c r="FT175" s="345"/>
      <c r="FU175" s="345"/>
      <c r="FV175" s="345"/>
      <c r="FW175" s="345"/>
      <c r="FX175" s="345"/>
      <c r="FY175" s="345"/>
      <c r="FZ175" s="345"/>
      <c r="GA175" s="345"/>
      <c r="GB175" s="345"/>
      <c r="GC175" s="345"/>
      <c r="GD175" s="345"/>
      <c r="GE175" s="345"/>
      <c r="GF175" s="345"/>
      <c r="GG175" s="345"/>
      <c r="GH175" s="345"/>
      <c r="GI175" s="345"/>
      <c r="GJ175" s="345"/>
      <c r="GK175" s="345"/>
      <c r="GL175" s="345"/>
      <c r="GM175" s="345"/>
      <c r="GN175" s="345"/>
      <c r="GO175" s="345"/>
      <c r="GP175" s="345"/>
      <c r="GQ175" s="345"/>
      <c r="GR175" s="345"/>
      <c r="GS175" s="345"/>
      <c r="GT175" s="345"/>
      <c r="GU175" s="345"/>
      <c r="GV175" s="345"/>
      <c r="GW175" s="345"/>
      <c r="GX175" s="345"/>
      <c r="GY175" s="345"/>
      <c r="GZ175" s="345"/>
      <c r="HA175" s="345"/>
      <c r="HB175" s="345"/>
      <c r="HC175" s="345"/>
      <c r="HD175" s="345"/>
      <c r="HE175" s="345"/>
      <c r="HF175" s="345"/>
      <c r="HG175" s="345"/>
      <c r="HH175" s="345"/>
      <c r="HI175" s="345"/>
      <c r="HJ175" s="345"/>
      <c r="HK175" s="345"/>
      <c r="HL175" s="345"/>
      <c r="HM175" s="345"/>
      <c r="HN175" s="345"/>
      <c r="HO175" s="345"/>
      <c r="HP175" s="345"/>
      <c r="HQ175" s="345"/>
      <c r="HR175" s="345"/>
      <c r="HS175" s="345"/>
      <c r="HT175" s="345"/>
      <c r="HU175" s="345"/>
      <c r="HV175" s="345"/>
      <c r="HW175" s="345"/>
      <c r="HX175" s="345"/>
      <c r="HY175" s="345"/>
      <c r="HZ175" s="345"/>
      <c r="IA175" s="345"/>
      <c r="IB175" s="345"/>
      <c r="IC175" s="345"/>
      <c r="ID175" s="345"/>
      <c r="IE175" s="345"/>
      <c r="IF175" s="345"/>
      <c r="IG175" s="345"/>
      <c r="IH175" s="345"/>
      <c r="II175" s="345"/>
      <c r="IJ175" s="345"/>
      <c r="IK175" s="345"/>
      <c r="IL175" s="345"/>
      <c r="IM175" s="345"/>
      <c r="IN175" s="345"/>
      <c r="IO175" s="345"/>
      <c r="IP175" s="345"/>
      <c r="IQ175" s="345"/>
      <c r="IR175" s="345"/>
      <c r="IS175" s="345"/>
      <c r="IT175" s="345"/>
      <c r="IU175" s="345"/>
      <c r="IV175" s="345"/>
      <c r="IW175" s="345"/>
      <c r="IX175" s="345"/>
      <c r="IY175" s="345"/>
      <c r="IZ175" s="345"/>
      <c r="JA175" s="345"/>
      <c r="JB175" s="345"/>
      <c r="JC175" s="345"/>
      <c r="JD175" s="345"/>
      <c r="JE175" s="345"/>
      <c r="JF175" s="345"/>
      <c r="JG175" s="345"/>
      <c r="JH175" s="345"/>
      <c r="JI175" s="345"/>
      <c r="JJ175" s="345"/>
      <c r="JK175" s="345"/>
      <c r="JL175" s="345"/>
      <c r="JM175" s="345"/>
      <c r="JN175" s="345"/>
      <c r="JO175" s="345"/>
      <c r="JP175" s="345"/>
      <c r="JQ175" s="345"/>
      <c r="JR175" s="345"/>
      <c r="JS175" s="345"/>
      <c r="JT175" s="345"/>
      <c r="JU175" s="345"/>
      <c r="JV175" s="345"/>
      <c r="JW175" s="345"/>
      <c r="JX175" s="345"/>
      <c r="JY175" s="345"/>
      <c r="JZ175" s="345"/>
      <c r="KA175" s="345"/>
      <c r="KB175" s="345"/>
      <c r="KC175" s="345"/>
      <c r="KD175" s="345"/>
      <c r="KE175" s="345"/>
      <c r="KF175" s="345"/>
      <c r="KG175" s="345"/>
      <c r="KH175" s="345"/>
      <c r="KI175" s="345"/>
      <c r="KJ175" s="345"/>
      <c r="KK175" s="345"/>
      <c r="KL175" s="345"/>
      <c r="KM175" s="345"/>
      <c r="KN175" s="345"/>
      <c r="KO175" s="345"/>
      <c r="KP175" s="345"/>
      <c r="KQ175" s="345"/>
      <c r="KR175" s="345"/>
      <c r="KS175" s="345"/>
      <c r="KT175" s="345"/>
      <c r="KU175" s="345"/>
      <c r="KV175" s="345"/>
      <c r="KW175" s="345"/>
      <c r="KX175" s="345"/>
      <c r="KY175" s="345"/>
      <c r="KZ175" s="345"/>
      <c r="LA175" s="345"/>
      <c r="LB175" s="345"/>
      <c r="LC175" s="345"/>
      <c r="LD175" s="345"/>
      <c r="LE175" s="345"/>
      <c r="LF175" s="345"/>
      <c r="LG175" s="345"/>
      <c r="LH175" s="345"/>
      <c r="LI175" s="345"/>
      <c r="LJ175" s="345"/>
      <c r="LK175" s="345"/>
      <c r="LL175" s="345"/>
      <c r="LM175" s="345"/>
      <c r="LN175" s="345"/>
      <c r="LO175" s="345"/>
      <c r="LP175" s="345"/>
      <c r="LQ175" s="345"/>
      <c r="LR175" s="345"/>
      <c r="LS175" s="345"/>
      <c r="LT175" s="345"/>
      <c r="LU175" s="345"/>
      <c r="LV175" s="345"/>
      <c r="LW175" s="345"/>
      <c r="LX175" s="345"/>
      <c r="LY175" s="345"/>
      <c r="LZ175" s="345"/>
      <c r="MA175" s="345"/>
      <c r="MB175" s="345"/>
      <c r="MC175" s="345"/>
      <c r="MD175" s="345"/>
      <c r="ME175" s="345"/>
      <c r="MF175" s="345"/>
      <c r="MG175" s="345"/>
      <c r="MH175" s="345"/>
      <c r="MI175" s="345"/>
      <c r="MJ175" s="345"/>
      <c r="MK175" s="345"/>
      <c r="ML175" s="345"/>
      <c r="MM175" s="345"/>
      <c r="MN175" s="345"/>
      <c r="MO175" s="345"/>
      <c r="MP175" s="345"/>
      <c r="MQ175" s="345"/>
      <c r="MR175" s="345"/>
      <c r="MS175" s="345"/>
      <c r="MT175" s="345"/>
      <c r="MU175" s="345"/>
      <c r="MV175" s="345"/>
      <c r="MW175" s="345"/>
      <c r="MX175" s="345"/>
      <c r="MY175" s="345"/>
      <c r="MZ175" s="345"/>
      <c r="NA175" s="345"/>
      <c r="NB175" s="345"/>
      <c r="NC175" s="345"/>
      <c r="ND175" s="345"/>
      <c r="NE175" s="345"/>
      <c r="NF175" s="345"/>
      <c r="NG175" s="345"/>
      <c r="NH175" s="345"/>
      <c r="NI175" s="345"/>
      <c r="NJ175" s="345"/>
      <c r="NK175" s="345"/>
      <c r="NL175" s="345"/>
      <c r="NM175" s="345"/>
      <c r="NN175" s="345"/>
      <c r="NO175" s="345"/>
      <c r="NP175" s="345"/>
      <c r="NQ175" s="345"/>
      <c r="NR175" s="345"/>
      <c r="NS175" s="345"/>
      <c r="NT175" s="345"/>
      <c r="NU175" s="345"/>
      <c r="NV175" s="345"/>
      <c r="NW175" s="345"/>
      <c r="NX175" s="345"/>
      <c r="NY175" s="345"/>
      <c r="NZ175" s="345"/>
      <c r="OA175" s="345"/>
      <c r="OB175" s="345"/>
      <c r="OC175" s="345"/>
      <c r="OD175" s="345"/>
      <c r="OE175" s="345"/>
      <c r="OF175" s="345"/>
      <c r="OG175" s="345"/>
      <c r="OH175" s="345"/>
      <c r="OI175" s="345"/>
      <c r="OJ175" s="345"/>
      <c r="OK175" s="345"/>
      <c r="OL175" s="345"/>
      <c r="OM175" s="345"/>
      <c r="ON175" s="345"/>
      <c r="OO175" s="345"/>
      <c r="OP175" s="345"/>
      <c r="OQ175" s="345"/>
      <c r="OR175" s="345"/>
      <c r="OS175" s="345"/>
      <c r="OT175" s="345"/>
      <c r="OU175" s="345"/>
      <c r="OV175" s="345"/>
      <c r="OW175" s="345"/>
      <c r="OX175" s="345"/>
      <c r="OY175" s="345"/>
      <c r="OZ175" s="345"/>
      <c r="PA175" s="345"/>
      <c r="PB175" s="345"/>
      <c r="PC175" s="345"/>
      <c r="PD175" s="345"/>
      <c r="PE175" s="345"/>
      <c r="PF175" s="345"/>
      <c r="PG175" s="345"/>
      <c r="PH175" s="345"/>
      <c r="PI175" s="345"/>
      <c r="PJ175" s="345"/>
      <c r="PK175" s="345"/>
      <c r="PL175" s="345"/>
      <c r="PM175" s="345"/>
      <c r="PN175" s="345"/>
      <c r="PO175" s="345"/>
      <c r="PP175" s="345"/>
      <c r="PQ175" s="345"/>
      <c r="PR175" s="345"/>
      <c r="PS175" s="345"/>
      <c r="PT175" s="345"/>
      <c r="PU175" s="345"/>
      <c r="PV175" s="345"/>
      <c r="PW175" s="345"/>
      <c r="PX175" s="345"/>
      <c r="PY175" s="345"/>
      <c r="PZ175" s="345"/>
      <c r="QA175" s="345"/>
      <c r="QB175" s="345"/>
      <c r="QC175" s="345"/>
      <c r="QD175" s="345"/>
      <c r="QE175" s="345"/>
      <c r="QF175" s="345"/>
      <c r="QG175" s="345"/>
      <c r="QH175" s="345"/>
      <c r="QI175" s="345"/>
      <c r="QJ175" s="345"/>
      <c r="QK175" s="345"/>
      <c r="QL175" s="345"/>
      <c r="QM175" s="345"/>
      <c r="QN175" s="345"/>
      <c r="QO175" s="345"/>
      <c r="QP175" s="345"/>
      <c r="QQ175" s="345"/>
      <c r="QR175" s="345"/>
      <c r="QS175" s="345"/>
      <c r="QT175" s="345"/>
      <c r="QU175" s="345"/>
      <c r="QV175" s="345"/>
      <c r="QW175" s="345"/>
      <c r="QX175" s="345"/>
      <c r="QY175" s="345"/>
      <c r="QZ175" s="345"/>
      <c r="RA175" s="345"/>
      <c r="RB175" s="345"/>
      <c r="RC175" s="345"/>
      <c r="RD175" s="345"/>
      <c r="RE175" s="345"/>
      <c r="RF175" s="345"/>
      <c r="RG175" s="345"/>
      <c r="RH175" s="345"/>
      <c r="RI175" s="345"/>
      <c r="RJ175" s="345"/>
      <c r="RK175" s="345"/>
      <c r="RL175" s="345"/>
      <c r="RM175" s="345"/>
      <c r="RN175" s="345"/>
      <c r="RO175" s="345"/>
      <c r="RP175" s="345"/>
      <c r="RQ175" s="345"/>
      <c r="RR175" s="345"/>
      <c r="RS175" s="345"/>
      <c r="RT175" s="345"/>
      <c r="RU175" s="345"/>
      <c r="RV175" s="345"/>
      <c r="RW175" s="345"/>
      <c r="RX175" s="345"/>
      <c r="RY175" s="345"/>
      <c r="RZ175" s="345"/>
      <c r="SA175" s="345"/>
      <c r="SB175" s="345"/>
      <c r="SC175" s="345"/>
      <c r="SD175" s="345"/>
      <c r="SE175" s="345"/>
      <c r="SF175" s="345"/>
      <c r="SG175" s="345"/>
      <c r="SH175" s="345"/>
      <c r="SI175" s="345"/>
      <c r="SJ175" s="345"/>
      <c r="SK175" s="345"/>
      <c r="SL175" s="345"/>
      <c r="SM175" s="345"/>
      <c r="SN175" s="345"/>
      <c r="SO175" s="345"/>
      <c r="SP175" s="345"/>
      <c r="SQ175" s="345"/>
      <c r="SR175" s="345"/>
      <c r="SS175" s="345"/>
      <c r="ST175" s="345"/>
      <c r="SU175" s="345"/>
      <c r="SV175" s="345"/>
      <c r="SW175" s="345"/>
      <c r="SX175" s="345"/>
      <c r="SY175" s="345"/>
      <c r="SZ175" s="345"/>
      <c r="TA175" s="345"/>
      <c r="TB175" s="345"/>
      <c r="TC175" s="345"/>
      <c r="TD175" s="345"/>
      <c r="TE175" s="345"/>
      <c r="TF175" s="345"/>
      <c r="TG175" s="345"/>
      <c r="TH175" s="345"/>
      <c r="TI175" s="345"/>
      <c r="TJ175" s="345"/>
      <c r="TK175" s="345"/>
      <c r="TL175" s="345"/>
      <c r="TM175" s="345"/>
      <c r="TN175" s="345"/>
      <c r="TO175" s="345"/>
      <c r="TP175" s="345"/>
      <c r="TQ175" s="345"/>
      <c r="TR175" s="345"/>
      <c r="TS175" s="345"/>
      <c r="TT175" s="345"/>
      <c r="TU175" s="345"/>
      <c r="TV175" s="345"/>
      <c r="TW175" s="345"/>
      <c r="TX175" s="345"/>
      <c r="TY175" s="345"/>
      <c r="TZ175" s="345"/>
      <c r="UA175" s="345"/>
      <c r="UB175" s="345"/>
      <c r="UC175" s="345"/>
      <c r="UD175" s="345"/>
      <c r="UE175" s="345"/>
      <c r="UF175" s="345"/>
      <c r="UG175" s="345"/>
      <c r="UH175" s="345"/>
      <c r="UI175" s="345"/>
      <c r="UJ175" s="345"/>
      <c r="UK175" s="345"/>
      <c r="UL175" s="345"/>
      <c r="UM175" s="345"/>
      <c r="UN175" s="345"/>
      <c r="UO175" s="345"/>
      <c r="UP175" s="345"/>
      <c r="UQ175" s="345"/>
      <c r="UR175" s="345"/>
      <c r="US175" s="345"/>
      <c r="UT175" s="345"/>
      <c r="UU175" s="345"/>
      <c r="UV175" s="345"/>
      <c r="UW175" s="345"/>
      <c r="UX175" s="345"/>
      <c r="UY175" s="345"/>
      <c r="UZ175" s="345"/>
      <c r="VA175" s="345"/>
      <c r="VB175" s="345"/>
      <c r="VC175" s="345"/>
      <c r="VD175" s="345"/>
      <c r="VE175" s="345"/>
      <c r="VF175" s="345"/>
      <c r="VG175" s="345"/>
      <c r="VH175" s="345"/>
      <c r="VI175" s="345"/>
      <c r="VJ175" s="345"/>
      <c r="VK175" s="345"/>
      <c r="VL175" s="345"/>
      <c r="VM175" s="345"/>
      <c r="VN175" s="345"/>
      <c r="VO175" s="345"/>
      <c r="VP175" s="345"/>
      <c r="VQ175" s="345"/>
      <c r="VR175" s="345"/>
      <c r="VS175" s="345"/>
      <c r="VT175" s="345"/>
      <c r="VU175" s="345"/>
      <c r="VV175" s="345"/>
      <c r="VW175" s="345"/>
      <c r="VX175" s="345"/>
      <c r="VY175" s="345"/>
      <c r="VZ175" s="345"/>
      <c r="WA175" s="345"/>
      <c r="WB175" s="345"/>
      <c r="WC175" s="345"/>
      <c r="WD175" s="345"/>
      <c r="WE175" s="345"/>
      <c r="WF175" s="345"/>
      <c r="WG175" s="345"/>
      <c r="WH175" s="345"/>
      <c r="WI175" s="345"/>
      <c r="WJ175" s="345"/>
      <c r="WK175" s="345"/>
      <c r="WL175" s="345"/>
      <c r="WM175" s="345"/>
      <c r="WN175" s="345"/>
      <c r="WO175" s="345"/>
      <c r="WP175" s="345"/>
      <c r="WQ175" s="345"/>
      <c r="WR175" s="345"/>
      <c r="WS175" s="345"/>
      <c r="WT175" s="345"/>
      <c r="WU175" s="345"/>
      <c r="WV175" s="345"/>
      <c r="WW175" s="345"/>
      <c r="WX175" s="345"/>
      <c r="WY175" s="345"/>
      <c r="WZ175" s="345"/>
      <c r="XA175" s="345"/>
      <c r="XB175" s="345"/>
      <c r="XC175" s="345"/>
      <c r="XD175" s="345"/>
      <c r="XE175" s="345"/>
      <c r="XF175" s="345"/>
      <c r="XG175" s="345"/>
      <c r="XH175" s="345"/>
      <c r="XI175" s="345"/>
      <c r="XJ175" s="345"/>
      <c r="XK175" s="345"/>
      <c r="XL175" s="345"/>
      <c r="XM175" s="345"/>
      <c r="XN175" s="345"/>
      <c r="XO175" s="345"/>
      <c r="XP175" s="345"/>
      <c r="XQ175" s="345"/>
      <c r="XR175" s="345"/>
      <c r="XS175" s="345"/>
      <c r="XT175" s="345"/>
      <c r="XU175" s="345"/>
      <c r="XV175" s="345"/>
      <c r="XW175" s="345"/>
      <c r="XX175" s="345"/>
      <c r="XY175" s="345"/>
      <c r="XZ175" s="345"/>
      <c r="YA175" s="345"/>
      <c r="YB175" s="345"/>
      <c r="YC175" s="345"/>
      <c r="YD175" s="345"/>
      <c r="YE175" s="345"/>
      <c r="YF175" s="345"/>
      <c r="YG175" s="345"/>
      <c r="YH175" s="345"/>
      <c r="YI175" s="345"/>
      <c r="YJ175" s="345"/>
      <c r="YK175" s="345"/>
      <c r="YL175" s="345"/>
      <c r="YM175" s="345"/>
      <c r="YN175" s="345"/>
      <c r="YO175" s="345"/>
      <c r="YP175" s="345"/>
      <c r="YQ175" s="345"/>
      <c r="YR175" s="345"/>
      <c r="YS175" s="345"/>
      <c r="YT175" s="345"/>
      <c r="YU175" s="345"/>
      <c r="YV175" s="345"/>
      <c r="YW175" s="345"/>
      <c r="YX175" s="345"/>
      <c r="YY175" s="345"/>
      <c r="YZ175" s="345"/>
      <c r="ZA175" s="345"/>
      <c r="ZB175" s="345"/>
      <c r="ZC175" s="345"/>
      <c r="ZD175" s="345"/>
      <c r="ZE175" s="345"/>
      <c r="ZF175" s="345"/>
      <c r="ZG175" s="345"/>
      <c r="ZH175" s="345"/>
      <c r="ZI175" s="345"/>
      <c r="ZJ175" s="345"/>
      <c r="ZK175" s="345"/>
      <c r="ZL175" s="345"/>
      <c r="ZM175" s="345"/>
      <c r="ZN175" s="345"/>
      <c r="ZO175" s="345"/>
      <c r="ZP175" s="345"/>
      <c r="ZQ175" s="345"/>
      <c r="ZR175" s="345"/>
      <c r="ZS175" s="345"/>
      <c r="ZT175" s="345"/>
      <c r="ZU175" s="345"/>
      <c r="ZV175" s="345"/>
      <c r="ZW175" s="345"/>
      <c r="ZX175" s="345"/>
      <c r="ZY175" s="345"/>
      <c r="ZZ175" s="345"/>
      <c r="AAA175" s="345"/>
      <c r="AAB175" s="345"/>
      <c r="AAC175" s="345"/>
      <c r="AAD175" s="345"/>
      <c r="AAE175" s="345"/>
      <c r="AAF175" s="345"/>
      <c r="AAG175" s="345"/>
      <c r="AAH175" s="345"/>
      <c r="AAI175" s="345"/>
      <c r="AAJ175" s="345"/>
      <c r="AAK175" s="345"/>
      <c r="AAL175" s="345"/>
      <c r="AAM175" s="345"/>
      <c r="AAN175" s="345"/>
      <c r="AAO175" s="345"/>
      <c r="AAP175" s="345"/>
      <c r="AAQ175" s="345"/>
      <c r="AAR175" s="345"/>
      <c r="AAS175" s="345"/>
      <c r="AAT175" s="345"/>
      <c r="AAU175" s="345"/>
      <c r="AAV175" s="345"/>
      <c r="AAW175" s="345"/>
      <c r="AAX175" s="345"/>
      <c r="AAY175" s="345"/>
      <c r="AAZ175" s="345"/>
      <c r="ABA175" s="345"/>
      <c r="ABB175" s="345"/>
      <c r="ABC175" s="345"/>
      <c r="ABD175" s="345"/>
      <c r="ABE175" s="345"/>
      <c r="ABF175" s="345"/>
      <c r="ABG175" s="345"/>
      <c r="ABH175" s="345"/>
      <c r="ABI175" s="345"/>
      <c r="ABJ175" s="345"/>
      <c r="ABK175" s="345"/>
      <c r="ABL175" s="345"/>
      <c r="ABM175" s="345"/>
      <c r="ABN175" s="345"/>
      <c r="ABO175" s="345"/>
      <c r="ABP175" s="345"/>
      <c r="ABQ175" s="345"/>
      <c r="ABR175" s="345"/>
      <c r="ABS175" s="345"/>
      <c r="ABT175" s="345"/>
      <c r="ABU175" s="345"/>
      <c r="ABV175" s="345"/>
      <c r="ABW175" s="345"/>
      <c r="ABX175" s="345"/>
      <c r="ABY175" s="345"/>
      <c r="ABZ175" s="345"/>
      <c r="ACA175" s="345"/>
      <c r="ACB175" s="345"/>
      <c r="ACC175" s="345"/>
      <c r="ACD175" s="345"/>
      <c r="ACE175" s="345"/>
      <c r="ACF175" s="345"/>
      <c r="ACG175" s="345"/>
      <c r="ACH175" s="345"/>
      <c r="ACI175" s="345"/>
      <c r="ACJ175" s="345"/>
      <c r="ACK175" s="345"/>
      <c r="ACL175" s="345"/>
      <c r="ACM175" s="345"/>
      <c r="ACN175" s="345"/>
      <c r="ACO175" s="345"/>
      <c r="ACP175" s="345"/>
      <c r="ACQ175" s="345"/>
      <c r="ACR175" s="345"/>
      <c r="ACS175" s="345"/>
      <c r="ACT175" s="345"/>
      <c r="ACU175" s="345"/>
      <c r="ACV175" s="345"/>
    </row>
    <row r="176" spans="1:776" ht="28.5" customHeight="1" x14ac:dyDescent="0.3">
      <c r="A176" s="469" t="s">
        <v>2087</v>
      </c>
      <c r="B176" s="470"/>
      <c r="C176" s="470"/>
      <c r="D176" s="470"/>
      <c r="E176" s="470"/>
      <c r="F176" s="470"/>
      <c r="G176" s="143">
        <v>0</v>
      </c>
      <c r="H176" s="429" t="str">
        <f>+IF(G176=0," ",IF(G176=6,"Jóvenes hasta 30 años"))</f>
        <v xml:space="preserve"> </v>
      </c>
      <c r="I176" s="430" t="b">
        <f>+IF(G176=1,"Mal",IF(G176=2,"regular",IF(G176=6,"Bien")))</f>
        <v>0</v>
      </c>
      <c r="K176" s="90"/>
    </row>
    <row r="177" spans="1:776" ht="14.15" hidden="1" customHeight="1" x14ac:dyDescent="0.3">
      <c r="A177" s="657" t="s">
        <v>1861</v>
      </c>
      <c r="B177" s="658"/>
      <c r="C177" s="32">
        <f>+'Formulario solicitud'!D10</f>
        <v>0</v>
      </c>
      <c r="D177" s="224"/>
      <c r="E177" s="225"/>
      <c r="F177" s="223"/>
      <c r="G177" s="144"/>
      <c r="H177" s="34"/>
      <c r="I177" s="28"/>
      <c r="K177" s="90"/>
    </row>
    <row r="178" spans="1:776" ht="14.15" hidden="1" customHeight="1" x14ac:dyDescent="0.35">
      <c r="A178" s="467" t="s">
        <v>1816</v>
      </c>
      <c r="B178" s="649"/>
      <c r="C178" s="32">
        <f>+'Formulario solicitud'!E170</f>
        <v>0</v>
      </c>
      <c r="D178" s="498" t="s">
        <v>1820</v>
      </c>
      <c r="E178" s="499"/>
      <c r="F178" s="32" t="str">
        <f>+DATEDIF(C177,C178+1,"y") &amp; " años "</f>
        <v xml:space="preserve">0 años </v>
      </c>
      <c r="G178" s="226"/>
      <c r="H178" s="31"/>
      <c r="I178" s="33"/>
      <c r="K178" s="90"/>
    </row>
    <row r="179" spans="1:776" ht="14.15" hidden="1" customHeight="1" x14ac:dyDescent="0.35">
      <c r="A179" s="467" t="s">
        <v>1954</v>
      </c>
      <c r="B179" s="497"/>
      <c r="C179" s="32">
        <f>+C174</f>
        <v>0</v>
      </c>
      <c r="D179" s="500" t="s">
        <v>2145</v>
      </c>
      <c r="E179" s="501"/>
      <c r="F179" s="32" t="str">
        <f>+DATEDIF(C177,C179+1,"y") &amp; " años "</f>
        <v xml:space="preserve">0 años </v>
      </c>
      <c r="G179" s="227"/>
      <c r="H179" s="30"/>
      <c r="I179" s="29"/>
      <c r="K179" s="90"/>
    </row>
    <row r="180" spans="1:776" ht="25" customHeight="1" x14ac:dyDescent="0.3">
      <c r="A180" s="471" t="s">
        <v>1799</v>
      </c>
      <c r="B180" s="472"/>
      <c r="C180" s="472"/>
      <c r="D180" s="472"/>
      <c r="E180" s="472"/>
      <c r="F180" s="472"/>
      <c r="G180" s="143">
        <v>0</v>
      </c>
      <c r="H180" s="429" t="str">
        <f>+IF(G180=0," ",IF(G180=4,"Igual o mayor de 45 años"))</f>
        <v xml:space="preserve"> </v>
      </c>
      <c r="I180" s="430" t="b">
        <f>+IF(G180=1,"Mal",IF(G180=2,"regular",IF(G180=6,"Bien")))</f>
        <v>0</v>
      </c>
      <c r="K180" s="90"/>
    </row>
    <row r="181" spans="1:776" ht="33.75" customHeight="1" x14ac:dyDescent="0.3">
      <c r="A181" s="471" t="s">
        <v>2042</v>
      </c>
      <c r="B181" s="690"/>
      <c r="C181" s="690"/>
      <c r="D181" s="690"/>
      <c r="E181" s="690"/>
      <c r="F181" s="691"/>
      <c r="G181" s="143">
        <v>0</v>
      </c>
      <c r="H181" s="696" t="str">
        <f>+IF(G181=0," ",IF(G181=3,"   Contatación de una pers c/discp.",IF(G181=4,"Contratación de más de una pers. c/discp.")))</f>
        <v xml:space="preserve"> </v>
      </c>
      <c r="I181" s="430" t="b">
        <f>+IF(G181=1,"Mal",IF(G181=2,"regular",IF(G181=6,"Bien")))</f>
        <v>0</v>
      </c>
      <c r="K181" s="90"/>
    </row>
    <row r="182" spans="1:776" s="240" customFormat="1" ht="18" hidden="1" customHeight="1" x14ac:dyDescent="0.3">
      <c r="A182" s="693" t="s">
        <v>2148</v>
      </c>
      <c r="B182" s="694"/>
      <c r="C182" s="695"/>
      <c r="D182" s="353">
        <f>+'Formulario solicitud'!E121</f>
        <v>0</v>
      </c>
      <c r="E182" s="354"/>
      <c r="F182" s="355"/>
      <c r="G182" s="356"/>
      <c r="H182" s="357"/>
      <c r="I182" s="358"/>
      <c r="J182" s="239"/>
      <c r="K182" s="246"/>
      <c r="L182" s="239"/>
      <c r="M182" s="239"/>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239"/>
      <c r="BM182" s="239"/>
      <c r="BN182" s="239"/>
      <c r="BO182" s="239"/>
      <c r="BP182" s="239"/>
      <c r="BQ182" s="239"/>
      <c r="BR182" s="239"/>
      <c r="BS182" s="239"/>
      <c r="BT182" s="239"/>
      <c r="BU182" s="239"/>
      <c r="BV182" s="239"/>
      <c r="BW182" s="239"/>
      <c r="BX182" s="239"/>
      <c r="BY182" s="239"/>
      <c r="BZ182" s="239"/>
      <c r="CA182" s="239"/>
      <c r="CB182" s="239"/>
      <c r="CC182" s="239"/>
      <c r="CD182" s="239"/>
      <c r="CE182" s="239"/>
      <c r="CF182" s="239"/>
      <c r="CG182" s="239"/>
      <c r="CH182" s="239"/>
      <c r="CI182" s="239"/>
      <c r="CJ182" s="239"/>
      <c r="CK182" s="239"/>
      <c r="CL182" s="239"/>
      <c r="CM182" s="239"/>
      <c r="CN182" s="239"/>
      <c r="CO182" s="239"/>
      <c r="CP182" s="239"/>
      <c r="CQ182" s="239"/>
      <c r="CR182" s="239"/>
      <c r="CS182" s="239"/>
      <c r="CT182" s="239"/>
      <c r="CU182" s="239"/>
      <c r="CV182" s="239"/>
      <c r="CW182" s="239"/>
      <c r="CX182" s="239"/>
      <c r="CY182" s="239"/>
      <c r="CZ182" s="239"/>
      <c r="DA182" s="239"/>
      <c r="DB182" s="239"/>
      <c r="DC182" s="239"/>
      <c r="DD182" s="239"/>
      <c r="DE182" s="239"/>
      <c r="DF182" s="239"/>
      <c r="DG182" s="239"/>
      <c r="DH182" s="239"/>
      <c r="DI182" s="239"/>
      <c r="DJ182" s="239"/>
      <c r="DK182" s="239"/>
      <c r="DL182" s="239"/>
      <c r="DM182" s="239"/>
      <c r="DN182" s="239"/>
      <c r="DO182" s="239"/>
      <c r="DP182" s="239"/>
      <c r="DQ182" s="239"/>
      <c r="DR182" s="239"/>
      <c r="DS182" s="239"/>
      <c r="DT182" s="239"/>
      <c r="DU182" s="239"/>
      <c r="DV182" s="239"/>
      <c r="DW182" s="239"/>
      <c r="DX182" s="239"/>
      <c r="DY182" s="239"/>
      <c r="DZ182" s="239"/>
      <c r="EA182" s="239"/>
      <c r="EB182" s="239"/>
      <c r="EC182" s="239"/>
      <c r="ED182" s="239"/>
      <c r="EE182" s="239"/>
      <c r="EF182" s="239"/>
      <c r="EG182" s="239"/>
      <c r="EH182" s="239"/>
      <c r="EI182" s="239"/>
      <c r="EJ182" s="239"/>
      <c r="EK182" s="239"/>
      <c r="EL182" s="239"/>
      <c r="EM182" s="239"/>
      <c r="EN182" s="239"/>
      <c r="EO182" s="239"/>
      <c r="EP182" s="239"/>
      <c r="EQ182" s="239"/>
      <c r="ER182" s="239"/>
      <c r="ES182" s="239"/>
      <c r="ET182" s="239"/>
      <c r="EU182" s="239"/>
      <c r="EV182" s="239"/>
      <c r="EW182" s="239"/>
      <c r="EX182" s="239"/>
      <c r="EY182" s="239"/>
      <c r="EZ182" s="239"/>
      <c r="FA182" s="239"/>
      <c r="FB182" s="239"/>
      <c r="FC182" s="239"/>
      <c r="FD182" s="239"/>
      <c r="FE182" s="239"/>
      <c r="FF182" s="239"/>
      <c r="FG182" s="239"/>
      <c r="FH182" s="239"/>
      <c r="FI182" s="239"/>
      <c r="FJ182" s="239"/>
      <c r="FK182" s="239"/>
      <c r="FL182" s="239"/>
      <c r="FM182" s="239"/>
      <c r="FN182" s="239"/>
      <c r="FO182" s="239"/>
      <c r="FP182" s="239"/>
      <c r="FQ182" s="239"/>
      <c r="FR182" s="239"/>
      <c r="FS182" s="239"/>
      <c r="FT182" s="239"/>
      <c r="FU182" s="239"/>
      <c r="FV182" s="239"/>
      <c r="FW182" s="239"/>
      <c r="FX182" s="239"/>
      <c r="FY182" s="239"/>
      <c r="FZ182" s="239"/>
      <c r="GA182" s="239"/>
      <c r="GB182" s="239"/>
      <c r="GC182" s="239"/>
      <c r="GD182" s="239"/>
      <c r="GE182" s="239"/>
      <c r="GF182" s="239"/>
      <c r="GG182" s="239"/>
      <c r="GH182" s="239"/>
      <c r="GI182" s="239"/>
      <c r="GJ182" s="239"/>
      <c r="GK182" s="239"/>
      <c r="GL182" s="239"/>
      <c r="GM182" s="239"/>
      <c r="GN182" s="239"/>
      <c r="GO182" s="239"/>
      <c r="GP182" s="239"/>
      <c r="GQ182" s="239"/>
      <c r="GR182" s="239"/>
      <c r="GS182" s="239"/>
      <c r="GT182" s="239"/>
      <c r="GU182" s="239"/>
      <c r="GV182" s="239"/>
      <c r="GW182" s="239"/>
      <c r="GX182" s="239"/>
      <c r="GY182" s="239"/>
      <c r="GZ182" s="239"/>
      <c r="HA182" s="239"/>
      <c r="HB182" s="239"/>
      <c r="HC182" s="239"/>
      <c r="HD182" s="239"/>
      <c r="HE182" s="239"/>
      <c r="HF182" s="239"/>
      <c r="HG182" s="239"/>
      <c r="HH182" s="239"/>
      <c r="HI182" s="239"/>
      <c r="HJ182" s="239"/>
      <c r="HK182" s="239"/>
      <c r="HL182" s="239"/>
      <c r="HM182" s="239"/>
      <c r="HN182" s="239"/>
      <c r="HO182" s="239"/>
      <c r="HP182" s="239"/>
      <c r="HQ182" s="239"/>
      <c r="HR182" s="239"/>
      <c r="HS182" s="239"/>
      <c r="HT182" s="239"/>
      <c r="HU182" s="239"/>
      <c r="HV182" s="239"/>
      <c r="HW182" s="239"/>
      <c r="HX182" s="239"/>
      <c r="HY182" s="239"/>
      <c r="HZ182" s="239"/>
      <c r="IA182" s="239"/>
      <c r="IB182" s="239"/>
      <c r="IC182" s="239"/>
      <c r="ID182" s="239"/>
      <c r="IE182" s="239"/>
      <c r="IF182" s="239"/>
      <c r="IG182" s="239"/>
      <c r="IH182" s="239"/>
      <c r="II182" s="239"/>
      <c r="IJ182" s="239"/>
      <c r="IK182" s="239"/>
      <c r="IL182" s="239"/>
      <c r="IM182" s="239"/>
      <c r="IN182" s="239"/>
      <c r="IO182" s="239"/>
      <c r="IP182" s="239"/>
      <c r="IQ182" s="239"/>
      <c r="IR182" s="239"/>
      <c r="IS182" s="239"/>
      <c r="IT182" s="239"/>
      <c r="IU182" s="239"/>
      <c r="IV182" s="239"/>
      <c r="IW182" s="239"/>
      <c r="IX182" s="239"/>
      <c r="IY182" s="239"/>
      <c r="IZ182" s="239"/>
      <c r="JA182" s="239"/>
      <c r="JB182" s="239"/>
      <c r="JC182" s="239"/>
      <c r="JD182" s="239"/>
      <c r="JE182" s="239"/>
      <c r="JF182" s="239"/>
      <c r="JG182" s="239"/>
      <c r="JH182" s="239"/>
      <c r="JI182" s="239"/>
      <c r="JJ182" s="239"/>
      <c r="JK182" s="239"/>
      <c r="JL182" s="239"/>
      <c r="JM182" s="239"/>
      <c r="JN182" s="239"/>
      <c r="JO182" s="239"/>
      <c r="JP182" s="239"/>
      <c r="JQ182" s="239"/>
      <c r="JR182" s="239"/>
      <c r="JS182" s="239"/>
      <c r="JT182" s="239"/>
      <c r="JU182" s="239"/>
      <c r="JV182" s="239"/>
      <c r="JW182" s="239"/>
      <c r="JX182" s="239"/>
      <c r="JY182" s="239"/>
      <c r="JZ182" s="239"/>
      <c r="KA182" s="239"/>
      <c r="KB182" s="239"/>
      <c r="KC182" s="239"/>
      <c r="KD182" s="239"/>
      <c r="KE182" s="239"/>
      <c r="KF182" s="239"/>
      <c r="KG182" s="239"/>
      <c r="KH182" s="239"/>
      <c r="KI182" s="239"/>
      <c r="KJ182" s="239"/>
      <c r="KK182" s="239"/>
      <c r="KL182" s="239"/>
      <c r="KM182" s="239"/>
      <c r="KN182" s="239"/>
      <c r="KO182" s="239"/>
      <c r="KP182" s="239"/>
      <c r="KQ182" s="239"/>
      <c r="KR182" s="239"/>
      <c r="KS182" s="239"/>
      <c r="KT182" s="239"/>
      <c r="KU182" s="239"/>
      <c r="KV182" s="239"/>
      <c r="KW182" s="239"/>
      <c r="KX182" s="239"/>
      <c r="KY182" s="239"/>
      <c r="KZ182" s="239"/>
      <c r="LA182" s="239"/>
      <c r="LB182" s="239"/>
      <c r="LC182" s="239"/>
      <c r="LD182" s="239"/>
      <c r="LE182" s="239"/>
      <c r="LF182" s="239"/>
      <c r="LG182" s="239"/>
      <c r="LH182" s="239"/>
      <c r="LI182" s="239"/>
      <c r="LJ182" s="239"/>
      <c r="LK182" s="239"/>
      <c r="LL182" s="239"/>
      <c r="LM182" s="239"/>
      <c r="LN182" s="239"/>
      <c r="LO182" s="239"/>
      <c r="LP182" s="239"/>
      <c r="LQ182" s="239"/>
      <c r="LR182" s="239"/>
      <c r="LS182" s="239"/>
      <c r="LT182" s="239"/>
      <c r="LU182" s="239"/>
      <c r="LV182" s="239"/>
      <c r="LW182" s="239"/>
      <c r="LX182" s="239"/>
      <c r="LY182" s="239"/>
      <c r="LZ182" s="239"/>
      <c r="MA182" s="239"/>
      <c r="MB182" s="239"/>
      <c r="MC182" s="239"/>
      <c r="MD182" s="239"/>
      <c r="ME182" s="239"/>
      <c r="MF182" s="239"/>
      <c r="MG182" s="239"/>
      <c r="MH182" s="239"/>
      <c r="MI182" s="239"/>
      <c r="MJ182" s="239"/>
      <c r="MK182" s="239"/>
      <c r="ML182" s="239"/>
      <c r="MM182" s="239"/>
      <c r="MN182" s="239"/>
      <c r="MO182" s="239"/>
      <c r="MP182" s="239"/>
      <c r="MQ182" s="239"/>
      <c r="MR182" s="239"/>
      <c r="MS182" s="239"/>
      <c r="MT182" s="239"/>
      <c r="MU182" s="239"/>
      <c r="MV182" s="239"/>
      <c r="MW182" s="239"/>
      <c r="MX182" s="239"/>
      <c r="MY182" s="239"/>
      <c r="MZ182" s="239"/>
      <c r="NA182" s="239"/>
      <c r="NB182" s="239"/>
      <c r="NC182" s="239"/>
      <c r="ND182" s="239"/>
      <c r="NE182" s="239"/>
      <c r="NF182" s="239"/>
      <c r="NG182" s="239"/>
      <c r="NH182" s="239"/>
      <c r="NI182" s="239"/>
      <c r="NJ182" s="239"/>
      <c r="NK182" s="239"/>
      <c r="NL182" s="239"/>
      <c r="NM182" s="239"/>
      <c r="NN182" s="239"/>
      <c r="NO182" s="239"/>
      <c r="NP182" s="239"/>
      <c r="NQ182" s="239"/>
      <c r="NR182" s="239"/>
      <c r="NS182" s="239"/>
      <c r="NT182" s="239"/>
      <c r="NU182" s="239"/>
      <c r="NV182" s="239"/>
      <c r="NW182" s="239"/>
      <c r="NX182" s="239"/>
      <c r="NY182" s="239"/>
      <c r="NZ182" s="239"/>
      <c r="OA182" s="239"/>
      <c r="OB182" s="239"/>
      <c r="OC182" s="239"/>
      <c r="OD182" s="239"/>
      <c r="OE182" s="239"/>
      <c r="OF182" s="239"/>
      <c r="OG182" s="239"/>
      <c r="OH182" s="239"/>
      <c r="OI182" s="239"/>
      <c r="OJ182" s="239"/>
      <c r="OK182" s="239"/>
      <c r="OL182" s="239"/>
      <c r="OM182" s="239"/>
      <c r="ON182" s="239"/>
      <c r="OO182" s="239"/>
      <c r="OP182" s="239"/>
      <c r="OQ182" s="239"/>
      <c r="OR182" s="239"/>
      <c r="OS182" s="239"/>
      <c r="OT182" s="239"/>
      <c r="OU182" s="239"/>
      <c r="OV182" s="239"/>
      <c r="OW182" s="239"/>
      <c r="OX182" s="239"/>
      <c r="OY182" s="239"/>
      <c r="OZ182" s="239"/>
      <c r="PA182" s="239"/>
      <c r="PB182" s="239"/>
      <c r="PC182" s="239"/>
      <c r="PD182" s="239"/>
      <c r="PE182" s="239"/>
      <c r="PF182" s="239"/>
      <c r="PG182" s="239"/>
      <c r="PH182" s="239"/>
      <c r="PI182" s="239"/>
      <c r="PJ182" s="239"/>
      <c r="PK182" s="239"/>
      <c r="PL182" s="239"/>
      <c r="PM182" s="239"/>
      <c r="PN182" s="239"/>
      <c r="PO182" s="239"/>
      <c r="PP182" s="239"/>
      <c r="PQ182" s="239"/>
      <c r="PR182" s="239"/>
      <c r="PS182" s="239"/>
      <c r="PT182" s="239"/>
      <c r="PU182" s="239"/>
      <c r="PV182" s="239"/>
      <c r="PW182" s="239"/>
      <c r="PX182" s="239"/>
      <c r="PY182" s="239"/>
      <c r="PZ182" s="239"/>
      <c r="QA182" s="239"/>
      <c r="QB182" s="239"/>
      <c r="QC182" s="239"/>
      <c r="QD182" s="239"/>
      <c r="QE182" s="239"/>
      <c r="QF182" s="239"/>
      <c r="QG182" s="239"/>
      <c r="QH182" s="239"/>
      <c r="QI182" s="239"/>
      <c r="QJ182" s="239"/>
      <c r="QK182" s="239"/>
      <c r="QL182" s="239"/>
      <c r="QM182" s="239"/>
      <c r="QN182" s="239"/>
      <c r="QO182" s="239"/>
      <c r="QP182" s="239"/>
      <c r="QQ182" s="239"/>
      <c r="QR182" s="239"/>
      <c r="QS182" s="239"/>
      <c r="QT182" s="239"/>
      <c r="QU182" s="239"/>
      <c r="QV182" s="239"/>
      <c r="QW182" s="239"/>
      <c r="QX182" s="239"/>
      <c r="QY182" s="239"/>
      <c r="QZ182" s="239"/>
      <c r="RA182" s="239"/>
      <c r="RB182" s="239"/>
      <c r="RC182" s="239"/>
      <c r="RD182" s="239"/>
      <c r="RE182" s="239"/>
      <c r="RF182" s="239"/>
      <c r="RG182" s="239"/>
      <c r="RH182" s="239"/>
      <c r="RI182" s="239"/>
      <c r="RJ182" s="239"/>
      <c r="RK182" s="239"/>
      <c r="RL182" s="239"/>
      <c r="RM182" s="239"/>
      <c r="RN182" s="239"/>
      <c r="RO182" s="239"/>
      <c r="RP182" s="239"/>
      <c r="RQ182" s="239"/>
      <c r="RR182" s="239"/>
      <c r="RS182" s="239"/>
      <c r="RT182" s="239"/>
      <c r="RU182" s="239"/>
      <c r="RV182" s="239"/>
      <c r="RW182" s="239"/>
      <c r="RX182" s="239"/>
      <c r="RY182" s="239"/>
      <c r="RZ182" s="239"/>
      <c r="SA182" s="239"/>
      <c r="SB182" s="239"/>
      <c r="SC182" s="239"/>
      <c r="SD182" s="239"/>
      <c r="SE182" s="239"/>
      <c r="SF182" s="239"/>
      <c r="SG182" s="239"/>
      <c r="SH182" s="239"/>
      <c r="SI182" s="239"/>
      <c r="SJ182" s="239"/>
      <c r="SK182" s="239"/>
      <c r="SL182" s="239"/>
      <c r="SM182" s="239"/>
      <c r="SN182" s="239"/>
      <c r="SO182" s="239"/>
      <c r="SP182" s="239"/>
      <c r="SQ182" s="239"/>
      <c r="SR182" s="239"/>
      <c r="SS182" s="239"/>
      <c r="ST182" s="239"/>
      <c r="SU182" s="239"/>
      <c r="SV182" s="239"/>
      <c r="SW182" s="239"/>
      <c r="SX182" s="239"/>
      <c r="SY182" s="239"/>
      <c r="SZ182" s="239"/>
      <c r="TA182" s="239"/>
      <c r="TB182" s="239"/>
      <c r="TC182" s="239"/>
      <c r="TD182" s="239"/>
      <c r="TE182" s="239"/>
      <c r="TF182" s="239"/>
      <c r="TG182" s="239"/>
      <c r="TH182" s="239"/>
      <c r="TI182" s="239"/>
      <c r="TJ182" s="239"/>
      <c r="TK182" s="239"/>
      <c r="TL182" s="239"/>
      <c r="TM182" s="239"/>
      <c r="TN182" s="239"/>
      <c r="TO182" s="239"/>
      <c r="TP182" s="239"/>
      <c r="TQ182" s="239"/>
      <c r="TR182" s="239"/>
      <c r="TS182" s="239"/>
      <c r="TT182" s="239"/>
      <c r="TU182" s="239"/>
      <c r="TV182" s="239"/>
      <c r="TW182" s="239"/>
      <c r="TX182" s="239"/>
      <c r="TY182" s="239"/>
      <c r="TZ182" s="239"/>
      <c r="UA182" s="239"/>
      <c r="UB182" s="239"/>
      <c r="UC182" s="239"/>
      <c r="UD182" s="239"/>
      <c r="UE182" s="239"/>
      <c r="UF182" s="239"/>
      <c r="UG182" s="239"/>
      <c r="UH182" s="239"/>
      <c r="UI182" s="239"/>
      <c r="UJ182" s="239"/>
      <c r="UK182" s="239"/>
      <c r="UL182" s="239"/>
      <c r="UM182" s="239"/>
      <c r="UN182" s="239"/>
      <c r="UO182" s="239"/>
      <c r="UP182" s="239"/>
      <c r="UQ182" s="239"/>
      <c r="UR182" s="239"/>
      <c r="US182" s="239"/>
      <c r="UT182" s="239"/>
      <c r="UU182" s="239"/>
      <c r="UV182" s="239"/>
      <c r="UW182" s="239"/>
      <c r="UX182" s="239"/>
      <c r="UY182" s="239"/>
      <c r="UZ182" s="239"/>
      <c r="VA182" s="239"/>
      <c r="VB182" s="239"/>
      <c r="VC182" s="239"/>
      <c r="VD182" s="239"/>
      <c r="VE182" s="239"/>
      <c r="VF182" s="239"/>
      <c r="VG182" s="239"/>
      <c r="VH182" s="239"/>
      <c r="VI182" s="239"/>
      <c r="VJ182" s="239"/>
      <c r="VK182" s="239"/>
      <c r="VL182" s="239"/>
      <c r="VM182" s="239"/>
      <c r="VN182" s="239"/>
      <c r="VO182" s="239"/>
      <c r="VP182" s="239"/>
      <c r="VQ182" s="239"/>
      <c r="VR182" s="239"/>
      <c r="VS182" s="239"/>
      <c r="VT182" s="239"/>
      <c r="VU182" s="239"/>
      <c r="VV182" s="239"/>
      <c r="VW182" s="239"/>
      <c r="VX182" s="239"/>
      <c r="VY182" s="239"/>
      <c r="VZ182" s="239"/>
      <c r="WA182" s="239"/>
      <c r="WB182" s="239"/>
      <c r="WC182" s="239"/>
      <c r="WD182" s="239"/>
      <c r="WE182" s="239"/>
      <c r="WF182" s="239"/>
      <c r="WG182" s="239"/>
      <c r="WH182" s="239"/>
      <c r="WI182" s="239"/>
      <c r="WJ182" s="239"/>
      <c r="WK182" s="239"/>
      <c r="WL182" s="239"/>
      <c r="WM182" s="239"/>
      <c r="WN182" s="239"/>
      <c r="WO182" s="239"/>
      <c r="WP182" s="239"/>
      <c r="WQ182" s="239"/>
      <c r="WR182" s="239"/>
      <c r="WS182" s="239"/>
      <c r="WT182" s="239"/>
      <c r="WU182" s="239"/>
      <c r="WV182" s="239"/>
      <c r="WW182" s="239"/>
      <c r="WX182" s="239"/>
      <c r="WY182" s="239"/>
      <c r="WZ182" s="239"/>
      <c r="XA182" s="239"/>
      <c r="XB182" s="239"/>
      <c r="XC182" s="239"/>
      <c r="XD182" s="239"/>
      <c r="XE182" s="239"/>
      <c r="XF182" s="239"/>
      <c r="XG182" s="239"/>
      <c r="XH182" s="239"/>
      <c r="XI182" s="239"/>
      <c r="XJ182" s="239"/>
      <c r="XK182" s="239"/>
      <c r="XL182" s="239"/>
      <c r="XM182" s="239"/>
      <c r="XN182" s="239"/>
      <c r="XO182" s="239"/>
      <c r="XP182" s="239"/>
      <c r="XQ182" s="239"/>
      <c r="XR182" s="239"/>
      <c r="XS182" s="239"/>
      <c r="XT182" s="239"/>
      <c r="XU182" s="239"/>
      <c r="XV182" s="239"/>
      <c r="XW182" s="239"/>
      <c r="XX182" s="239"/>
      <c r="XY182" s="239"/>
      <c r="XZ182" s="239"/>
      <c r="YA182" s="239"/>
      <c r="YB182" s="239"/>
      <c r="YC182" s="239"/>
      <c r="YD182" s="239"/>
      <c r="YE182" s="239"/>
      <c r="YF182" s="239"/>
      <c r="YG182" s="239"/>
      <c r="YH182" s="239"/>
      <c r="YI182" s="239"/>
      <c r="YJ182" s="239"/>
      <c r="YK182" s="239"/>
      <c r="YL182" s="239"/>
      <c r="YM182" s="239"/>
      <c r="YN182" s="239"/>
      <c r="YO182" s="239"/>
      <c r="YP182" s="239"/>
      <c r="YQ182" s="239"/>
      <c r="YR182" s="239"/>
      <c r="YS182" s="239"/>
      <c r="YT182" s="239"/>
      <c r="YU182" s="239"/>
      <c r="YV182" s="239"/>
      <c r="YW182" s="239"/>
      <c r="YX182" s="239"/>
      <c r="YY182" s="239"/>
      <c r="YZ182" s="239"/>
      <c r="ZA182" s="239"/>
      <c r="ZB182" s="239"/>
      <c r="ZC182" s="239"/>
      <c r="ZD182" s="239"/>
      <c r="ZE182" s="239"/>
      <c r="ZF182" s="239"/>
      <c r="ZG182" s="239"/>
      <c r="ZH182" s="239"/>
      <c r="ZI182" s="239"/>
      <c r="ZJ182" s="239"/>
      <c r="ZK182" s="239"/>
      <c r="ZL182" s="239"/>
      <c r="ZM182" s="239"/>
      <c r="ZN182" s="239"/>
      <c r="ZO182" s="239"/>
      <c r="ZP182" s="239"/>
      <c r="ZQ182" s="239"/>
      <c r="ZR182" s="239"/>
      <c r="ZS182" s="239"/>
      <c r="ZT182" s="239"/>
      <c r="ZU182" s="239"/>
      <c r="ZV182" s="239"/>
      <c r="ZW182" s="239"/>
      <c r="ZX182" s="239"/>
      <c r="ZY182" s="239"/>
      <c r="ZZ182" s="239"/>
      <c r="AAA182" s="239"/>
      <c r="AAB182" s="239"/>
      <c r="AAC182" s="239"/>
      <c r="AAD182" s="239"/>
      <c r="AAE182" s="239"/>
      <c r="AAF182" s="239"/>
      <c r="AAG182" s="239"/>
      <c r="AAH182" s="239"/>
      <c r="AAI182" s="239"/>
      <c r="AAJ182" s="239"/>
      <c r="AAK182" s="239"/>
      <c r="AAL182" s="239"/>
      <c r="AAM182" s="239"/>
      <c r="AAN182" s="239"/>
      <c r="AAO182" s="239"/>
      <c r="AAP182" s="239"/>
      <c r="AAQ182" s="239"/>
      <c r="AAR182" s="239"/>
      <c r="AAS182" s="239"/>
      <c r="AAT182" s="239"/>
      <c r="AAU182" s="239"/>
      <c r="AAV182" s="239"/>
      <c r="AAW182" s="239"/>
      <c r="AAX182" s="239"/>
      <c r="AAY182" s="239"/>
      <c r="AAZ182" s="239"/>
      <c r="ABA182" s="239"/>
      <c r="ABB182" s="239"/>
      <c r="ABC182" s="239"/>
      <c r="ABD182" s="239"/>
      <c r="ABE182" s="239"/>
      <c r="ABF182" s="239"/>
      <c r="ABG182" s="239"/>
      <c r="ABH182" s="239"/>
      <c r="ABI182" s="239"/>
      <c r="ABJ182" s="239"/>
      <c r="ABK182" s="239"/>
      <c r="ABL182" s="239"/>
      <c r="ABM182" s="239"/>
      <c r="ABN182" s="239"/>
      <c r="ABO182" s="239"/>
      <c r="ABP182" s="239"/>
      <c r="ABQ182" s="239"/>
      <c r="ABR182" s="239"/>
      <c r="ABS182" s="239"/>
      <c r="ABT182" s="239"/>
      <c r="ABU182" s="239"/>
      <c r="ABV182" s="239"/>
      <c r="ABW182" s="239"/>
      <c r="ABX182" s="239"/>
      <c r="ABY182" s="239"/>
      <c r="ABZ182" s="239"/>
      <c r="ACA182" s="239"/>
      <c r="ACB182" s="239"/>
      <c r="ACC182" s="239"/>
      <c r="ACD182" s="239"/>
      <c r="ACE182" s="239"/>
      <c r="ACF182" s="239"/>
      <c r="ACG182" s="239"/>
      <c r="ACH182" s="239"/>
      <c r="ACI182" s="239"/>
      <c r="ACJ182" s="239"/>
      <c r="ACK182" s="239"/>
      <c r="ACL182" s="239"/>
      <c r="ACM182" s="239"/>
      <c r="ACN182" s="239"/>
      <c r="ACO182" s="239"/>
      <c r="ACP182" s="239"/>
      <c r="ACQ182" s="239"/>
      <c r="ACR182" s="239"/>
      <c r="ACS182" s="239"/>
      <c r="ACT182" s="239"/>
      <c r="ACU182" s="239"/>
      <c r="ACV182" s="239"/>
    </row>
    <row r="183" spans="1:776" ht="44.15" customHeight="1" thickBot="1" x14ac:dyDescent="0.35">
      <c r="A183" s="471" t="s">
        <v>2252</v>
      </c>
      <c r="B183" s="690"/>
      <c r="C183" s="690"/>
      <c r="D183" s="690"/>
      <c r="E183" s="690"/>
      <c r="F183" s="691"/>
      <c r="G183" s="143">
        <v>0</v>
      </c>
      <c r="H183" s="429" t="str">
        <f>+IF(G183=0," ",IF(G183=2,"1 factor",IF(G183=3,"2 o más factores")))</f>
        <v xml:space="preserve"> </v>
      </c>
      <c r="I183" s="430" t="b">
        <f>+IF(G183=1,"Mal",IF(G183=2,"regular",IF(G183=6,"Bien")))</f>
        <v>0</v>
      </c>
      <c r="K183" s="90"/>
    </row>
    <row r="184" spans="1:776" s="238" customFormat="1" ht="14.15" hidden="1" customHeight="1" x14ac:dyDescent="0.3">
      <c r="A184" s="650" t="s">
        <v>1821</v>
      </c>
      <c r="B184" s="651"/>
      <c r="C184" s="652"/>
      <c r="D184" s="359" t="str">
        <f>+'Formulario solicitud'!E65</f>
        <v>___</v>
      </c>
      <c r="E184" s="301"/>
      <c r="F184" s="301"/>
      <c r="G184" s="301"/>
      <c r="H184" s="339"/>
      <c r="I184" s="340"/>
      <c r="J184" s="239"/>
      <c r="K184" s="239"/>
      <c r="L184" s="239"/>
      <c r="M184" s="239"/>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239"/>
      <c r="BM184" s="239"/>
      <c r="BN184" s="239"/>
      <c r="BO184" s="239"/>
      <c r="BP184" s="239"/>
      <c r="BQ184" s="239"/>
      <c r="BR184" s="239"/>
      <c r="BS184" s="239"/>
      <c r="BT184" s="239"/>
      <c r="BU184" s="239"/>
      <c r="BV184" s="239"/>
      <c r="BW184" s="239"/>
      <c r="BX184" s="239"/>
      <c r="BY184" s="239"/>
      <c r="BZ184" s="239"/>
      <c r="CA184" s="239"/>
      <c r="CB184" s="239"/>
      <c r="CC184" s="239"/>
      <c r="CD184" s="239"/>
      <c r="CE184" s="239"/>
      <c r="CF184" s="239"/>
      <c r="CG184" s="239"/>
      <c r="CH184" s="239"/>
      <c r="CI184" s="239"/>
      <c r="CJ184" s="239"/>
      <c r="CK184" s="239"/>
      <c r="CL184" s="239"/>
      <c r="CM184" s="239"/>
      <c r="CN184" s="239"/>
      <c r="CO184" s="239"/>
      <c r="CP184" s="239"/>
      <c r="CQ184" s="239"/>
      <c r="CR184" s="239"/>
      <c r="CS184" s="239"/>
      <c r="CT184" s="239"/>
      <c r="CU184" s="239"/>
      <c r="CV184" s="239"/>
      <c r="CW184" s="239"/>
      <c r="CX184" s="239"/>
      <c r="CY184" s="239"/>
      <c r="CZ184" s="239"/>
      <c r="DA184" s="239"/>
      <c r="DB184" s="239"/>
      <c r="DC184" s="239"/>
      <c r="DD184" s="239"/>
      <c r="DE184" s="239"/>
      <c r="DF184" s="239"/>
      <c r="DG184" s="239"/>
      <c r="DH184" s="239"/>
      <c r="DI184" s="239"/>
      <c r="DJ184" s="239"/>
      <c r="DK184" s="239"/>
      <c r="DL184" s="239"/>
      <c r="DM184" s="239"/>
      <c r="DN184" s="239"/>
      <c r="DO184" s="239"/>
      <c r="DP184" s="239"/>
      <c r="DQ184" s="239"/>
      <c r="DR184" s="239"/>
      <c r="DS184" s="239"/>
      <c r="DT184" s="239"/>
      <c r="DU184" s="239"/>
      <c r="DV184" s="239"/>
      <c r="DW184" s="239"/>
      <c r="DX184" s="239"/>
      <c r="DY184" s="239"/>
      <c r="DZ184" s="239"/>
      <c r="EA184" s="239"/>
      <c r="EB184" s="239"/>
      <c r="EC184" s="239"/>
      <c r="ED184" s="239"/>
      <c r="EE184" s="239"/>
      <c r="EF184" s="239"/>
      <c r="EG184" s="239"/>
      <c r="EH184" s="239"/>
      <c r="EI184" s="239"/>
      <c r="EJ184" s="239"/>
      <c r="EK184" s="239"/>
      <c r="EL184" s="239"/>
      <c r="EM184" s="239"/>
      <c r="EN184" s="239"/>
      <c r="EO184" s="239"/>
      <c r="EP184" s="239"/>
      <c r="EQ184" s="239"/>
      <c r="ER184" s="239"/>
      <c r="ES184" s="239"/>
      <c r="ET184" s="239"/>
      <c r="EU184" s="239"/>
      <c r="EV184" s="239"/>
      <c r="EW184" s="239"/>
      <c r="EX184" s="239"/>
      <c r="EY184" s="239"/>
      <c r="EZ184" s="239"/>
      <c r="FA184" s="239"/>
      <c r="FB184" s="239"/>
      <c r="FC184" s="239"/>
      <c r="FD184" s="239"/>
      <c r="FE184" s="239"/>
      <c r="FF184" s="239"/>
      <c r="FG184" s="239"/>
      <c r="FH184" s="239"/>
      <c r="FI184" s="239"/>
      <c r="FJ184" s="239"/>
      <c r="FK184" s="239"/>
      <c r="FL184" s="239"/>
      <c r="FM184" s="239"/>
      <c r="FN184" s="239"/>
      <c r="FO184" s="239"/>
      <c r="FP184" s="239"/>
      <c r="FQ184" s="239"/>
      <c r="FR184" s="239"/>
      <c r="FS184" s="239"/>
      <c r="FT184" s="239"/>
      <c r="FU184" s="239"/>
      <c r="FV184" s="239"/>
      <c r="FW184" s="239"/>
      <c r="FX184" s="239"/>
      <c r="FY184" s="239"/>
      <c r="FZ184" s="239"/>
      <c r="GA184" s="239"/>
      <c r="GB184" s="239"/>
      <c r="GC184" s="239"/>
      <c r="GD184" s="239"/>
      <c r="GE184" s="239"/>
      <c r="GF184" s="239"/>
      <c r="GG184" s="239"/>
      <c r="GH184" s="239"/>
      <c r="GI184" s="239"/>
      <c r="GJ184" s="239"/>
      <c r="GK184" s="239"/>
      <c r="GL184" s="239"/>
      <c r="GM184" s="239"/>
      <c r="GN184" s="239"/>
      <c r="GO184" s="239"/>
      <c r="GP184" s="239"/>
      <c r="GQ184" s="239"/>
      <c r="GR184" s="239"/>
      <c r="GS184" s="239"/>
      <c r="GT184" s="239"/>
      <c r="GU184" s="239"/>
      <c r="GV184" s="239"/>
      <c r="GW184" s="239"/>
      <c r="GX184" s="239"/>
      <c r="GY184" s="239"/>
      <c r="GZ184" s="239"/>
      <c r="HA184" s="239"/>
      <c r="HB184" s="239"/>
      <c r="HC184" s="239"/>
      <c r="HD184" s="239"/>
      <c r="HE184" s="239"/>
      <c r="HF184" s="239"/>
      <c r="HG184" s="239"/>
      <c r="HH184" s="239"/>
      <c r="HI184" s="239"/>
      <c r="HJ184" s="239"/>
      <c r="HK184" s="239"/>
      <c r="HL184" s="239"/>
      <c r="HM184" s="239"/>
      <c r="HN184" s="239"/>
      <c r="HO184" s="239"/>
      <c r="HP184" s="239"/>
      <c r="HQ184" s="239"/>
      <c r="HR184" s="239"/>
      <c r="HS184" s="239"/>
      <c r="HT184" s="239"/>
      <c r="HU184" s="239"/>
      <c r="HV184" s="239"/>
      <c r="HW184" s="239"/>
      <c r="HX184" s="239"/>
      <c r="HY184" s="239"/>
      <c r="HZ184" s="239"/>
      <c r="IA184" s="239"/>
      <c r="IB184" s="239"/>
      <c r="IC184" s="239"/>
      <c r="ID184" s="239"/>
      <c r="IE184" s="239"/>
      <c r="IF184" s="239"/>
      <c r="IG184" s="239"/>
      <c r="IH184" s="239"/>
      <c r="II184" s="239"/>
      <c r="IJ184" s="239"/>
      <c r="IK184" s="239"/>
      <c r="IL184" s="239"/>
      <c r="IM184" s="239"/>
      <c r="IN184" s="239"/>
      <c r="IO184" s="239"/>
      <c r="IP184" s="239"/>
      <c r="IQ184" s="239"/>
      <c r="IR184" s="239"/>
      <c r="IS184" s="239"/>
      <c r="IT184" s="239"/>
      <c r="IU184" s="239"/>
      <c r="IV184" s="239"/>
      <c r="IW184" s="239"/>
      <c r="IX184" s="239"/>
      <c r="IY184" s="239"/>
      <c r="IZ184" s="239"/>
      <c r="JA184" s="239"/>
      <c r="JB184" s="239"/>
      <c r="JC184" s="239"/>
      <c r="JD184" s="239"/>
      <c r="JE184" s="239"/>
      <c r="JF184" s="239"/>
      <c r="JG184" s="239"/>
      <c r="JH184" s="239"/>
      <c r="JI184" s="239"/>
      <c r="JJ184" s="239"/>
      <c r="JK184" s="239"/>
      <c r="JL184" s="239"/>
      <c r="JM184" s="239"/>
      <c r="JN184" s="239"/>
      <c r="JO184" s="239"/>
      <c r="JP184" s="239"/>
      <c r="JQ184" s="239"/>
      <c r="JR184" s="239"/>
      <c r="JS184" s="239"/>
      <c r="JT184" s="239"/>
      <c r="JU184" s="239"/>
      <c r="JV184" s="239"/>
      <c r="JW184" s="239"/>
      <c r="JX184" s="239"/>
      <c r="JY184" s="239"/>
      <c r="JZ184" s="239"/>
      <c r="KA184" s="239"/>
      <c r="KB184" s="239"/>
      <c r="KC184" s="239"/>
      <c r="KD184" s="239"/>
      <c r="KE184" s="239"/>
      <c r="KF184" s="239"/>
      <c r="KG184" s="239"/>
      <c r="KH184" s="239"/>
      <c r="KI184" s="239"/>
      <c r="KJ184" s="239"/>
      <c r="KK184" s="239"/>
      <c r="KL184" s="239"/>
      <c r="KM184" s="239"/>
      <c r="KN184" s="239"/>
      <c r="KO184" s="239"/>
      <c r="KP184" s="239"/>
      <c r="KQ184" s="239"/>
      <c r="KR184" s="239"/>
      <c r="KS184" s="239"/>
      <c r="KT184" s="239"/>
      <c r="KU184" s="239"/>
      <c r="KV184" s="239"/>
      <c r="KW184" s="239"/>
      <c r="KX184" s="239"/>
      <c r="KY184" s="239"/>
      <c r="KZ184" s="239"/>
      <c r="LA184" s="239"/>
      <c r="LB184" s="239"/>
      <c r="LC184" s="239"/>
      <c r="LD184" s="239"/>
      <c r="LE184" s="239"/>
      <c r="LF184" s="239"/>
      <c r="LG184" s="239"/>
      <c r="LH184" s="239"/>
      <c r="LI184" s="239"/>
      <c r="LJ184" s="239"/>
      <c r="LK184" s="239"/>
      <c r="LL184" s="239"/>
      <c r="LM184" s="239"/>
      <c r="LN184" s="239"/>
      <c r="LO184" s="239"/>
      <c r="LP184" s="239"/>
      <c r="LQ184" s="239"/>
      <c r="LR184" s="239"/>
      <c r="LS184" s="239"/>
      <c r="LT184" s="239"/>
      <c r="LU184" s="239"/>
      <c r="LV184" s="239"/>
      <c r="LW184" s="239"/>
      <c r="LX184" s="239"/>
      <c r="LY184" s="239"/>
      <c r="LZ184" s="239"/>
      <c r="MA184" s="239"/>
      <c r="MB184" s="239"/>
      <c r="MC184" s="239"/>
      <c r="MD184" s="239"/>
      <c r="ME184" s="239"/>
      <c r="MF184" s="239"/>
      <c r="MG184" s="239"/>
      <c r="MH184" s="239"/>
      <c r="MI184" s="239"/>
      <c r="MJ184" s="239"/>
      <c r="MK184" s="239"/>
      <c r="ML184" s="239"/>
      <c r="MM184" s="239"/>
      <c r="MN184" s="239"/>
      <c r="MO184" s="239"/>
      <c r="MP184" s="239"/>
      <c r="MQ184" s="239"/>
      <c r="MR184" s="239"/>
      <c r="MS184" s="239"/>
      <c r="MT184" s="239"/>
      <c r="MU184" s="239"/>
      <c r="MV184" s="239"/>
      <c r="MW184" s="239"/>
      <c r="MX184" s="239"/>
      <c r="MY184" s="239"/>
      <c r="MZ184" s="239"/>
      <c r="NA184" s="239"/>
      <c r="NB184" s="239"/>
      <c r="NC184" s="239"/>
      <c r="ND184" s="239"/>
      <c r="NE184" s="239"/>
      <c r="NF184" s="239"/>
      <c r="NG184" s="239"/>
      <c r="NH184" s="239"/>
      <c r="NI184" s="239"/>
      <c r="NJ184" s="239"/>
      <c r="NK184" s="239"/>
      <c r="NL184" s="239"/>
      <c r="NM184" s="239"/>
      <c r="NN184" s="239"/>
      <c r="NO184" s="239"/>
      <c r="NP184" s="239"/>
      <c r="NQ184" s="239"/>
      <c r="NR184" s="239"/>
      <c r="NS184" s="239"/>
      <c r="NT184" s="239"/>
      <c r="NU184" s="239"/>
      <c r="NV184" s="239"/>
      <c r="NW184" s="239"/>
      <c r="NX184" s="239"/>
      <c r="NY184" s="239"/>
      <c r="NZ184" s="239"/>
      <c r="OA184" s="239"/>
      <c r="OB184" s="239"/>
      <c r="OC184" s="239"/>
      <c r="OD184" s="239"/>
      <c r="OE184" s="239"/>
      <c r="OF184" s="239"/>
      <c r="OG184" s="239"/>
      <c r="OH184" s="239"/>
      <c r="OI184" s="239"/>
      <c r="OJ184" s="239"/>
      <c r="OK184" s="239"/>
      <c r="OL184" s="239"/>
      <c r="OM184" s="239"/>
      <c r="ON184" s="239"/>
      <c r="OO184" s="239"/>
      <c r="OP184" s="239"/>
      <c r="OQ184" s="239"/>
      <c r="OR184" s="239"/>
      <c r="OS184" s="239"/>
      <c r="OT184" s="239"/>
      <c r="OU184" s="239"/>
      <c r="OV184" s="239"/>
      <c r="OW184" s="239"/>
      <c r="OX184" s="239"/>
      <c r="OY184" s="239"/>
      <c r="OZ184" s="239"/>
      <c r="PA184" s="239"/>
      <c r="PB184" s="239"/>
      <c r="PC184" s="239"/>
      <c r="PD184" s="239"/>
      <c r="PE184" s="239"/>
      <c r="PF184" s="239"/>
      <c r="PG184" s="239"/>
      <c r="PH184" s="239"/>
      <c r="PI184" s="239"/>
      <c r="PJ184" s="239"/>
      <c r="PK184" s="239"/>
      <c r="PL184" s="239"/>
      <c r="PM184" s="239"/>
      <c r="PN184" s="239"/>
      <c r="PO184" s="239"/>
      <c r="PP184" s="239"/>
      <c r="PQ184" s="239"/>
      <c r="PR184" s="239"/>
      <c r="PS184" s="239"/>
      <c r="PT184" s="239"/>
      <c r="PU184" s="239"/>
      <c r="PV184" s="239"/>
      <c r="PW184" s="239"/>
      <c r="PX184" s="239"/>
      <c r="PY184" s="239"/>
      <c r="PZ184" s="239"/>
      <c r="QA184" s="239"/>
      <c r="QB184" s="239"/>
      <c r="QC184" s="239"/>
      <c r="QD184" s="239"/>
      <c r="QE184" s="239"/>
      <c r="QF184" s="239"/>
      <c r="QG184" s="239"/>
      <c r="QH184" s="239"/>
      <c r="QI184" s="239"/>
      <c r="QJ184" s="239"/>
      <c r="QK184" s="239"/>
      <c r="QL184" s="239"/>
      <c r="QM184" s="239"/>
      <c r="QN184" s="239"/>
      <c r="QO184" s="239"/>
      <c r="QP184" s="239"/>
      <c r="QQ184" s="239"/>
      <c r="QR184" s="239"/>
      <c r="QS184" s="239"/>
      <c r="QT184" s="239"/>
      <c r="QU184" s="239"/>
      <c r="QV184" s="239"/>
      <c r="QW184" s="239"/>
      <c r="QX184" s="239"/>
      <c r="QY184" s="239"/>
      <c r="QZ184" s="239"/>
      <c r="RA184" s="239"/>
      <c r="RB184" s="239"/>
      <c r="RC184" s="239"/>
      <c r="RD184" s="239"/>
      <c r="RE184" s="239"/>
      <c r="RF184" s="239"/>
      <c r="RG184" s="239"/>
      <c r="RH184" s="239"/>
      <c r="RI184" s="239"/>
      <c r="RJ184" s="239"/>
      <c r="RK184" s="239"/>
      <c r="RL184" s="239"/>
      <c r="RM184" s="239"/>
      <c r="RN184" s="239"/>
      <c r="RO184" s="239"/>
      <c r="RP184" s="239"/>
      <c r="RQ184" s="239"/>
      <c r="RR184" s="239"/>
      <c r="RS184" s="239"/>
      <c r="RT184" s="239"/>
      <c r="RU184" s="239"/>
      <c r="RV184" s="239"/>
      <c r="RW184" s="239"/>
      <c r="RX184" s="239"/>
      <c r="RY184" s="239"/>
      <c r="RZ184" s="239"/>
      <c r="SA184" s="239"/>
      <c r="SB184" s="239"/>
      <c r="SC184" s="239"/>
      <c r="SD184" s="239"/>
      <c r="SE184" s="239"/>
      <c r="SF184" s="239"/>
      <c r="SG184" s="239"/>
      <c r="SH184" s="239"/>
      <c r="SI184" s="239"/>
      <c r="SJ184" s="239"/>
      <c r="SK184" s="239"/>
      <c r="SL184" s="239"/>
      <c r="SM184" s="239"/>
      <c r="SN184" s="239"/>
      <c r="SO184" s="239"/>
      <c r="SP184" s="239"/>
      <c r="SQ184" s="239"/>
      <c r="SR184" s="239"/>
      <c r="SS184" s="239"/>
      <c r="ST184" s="239"/>
      <c r="SU184" s="239"/>
      <c r="SV184" s="239"/>
      <c r="SW184" s="239"/>
      <c r="SX184" s="239"/>
      <c r="SY184" s="239"/>
      <c r="SZ184" s="239"/>
      <c r="TA184" s="239"/>
      <c r="TB184" s="239"/>
      <c r="TC184" s="239"/>
      <c r="TD184" s="239"/>
      <c r="TE184" s="239"/>
      <c r="TF184" s="239"/>
      <c r="TG184" s="239"/>
      <c r="TH184" s="239"/>
      <c r="TI184" s="239"/>
      <c r="TJ184" s="239"/>
      <c r="TK184" s="239"/>
      <c r="TL184" s="239"/>
      <c r="TM184" s="239"/>
      <c r="TN184" s="239"/>
      <c r="TO184" s="239"/>
      <c r="TP184" s="239"/>
      <c r="TQ184" s="239"/>
      <c r="TR184" s="239"/>
      <c r="TS184" s="239"/>
      <c r="TT184" s="239"/>
      <c r="TU184" s="239"/>
      <c r="TV184" s="239"/>
      <c r="TW184" s="239"/>
      <c r="TX184" s="239"/>
      <c r="TY184" s="239"/>
      <c r="TZ184" s="239"/>
      <c r="UA184" s="239"/>
      <c r="UB184" s="239"/>
      <c r="UC184" s="239"/>
      <c r="UD184" s="239"/>
      <c r="UE184" s="239"/>
      <c r="UF184" s="239"/>
      <c r="UG184" s="239"/>
      <c r="UH184" s="239"/>
      <c r="UI184" s="239"/>
      <c r="UJ184" s="239"/>
      <c r="UK184" s="239"/>
      <c r="UL184" s="239"/>
      <c r="UM184" s="239"/>
      <c r="UN184" s="239"/>
      <c r="UO184" s="239"/>
      <c r="UP184" s="239"/>
      <c r="UQ184" s="239"/>
      <c r="UR184" s="239"/>
      <c r="US184" s="239"/>
      <c r="UT184" s="239"/>
      <c r="UU184" s="239"/>
      <c r="UV184" s="239"/>
      <c r="UW184" s="239"/>
      <c r="UX184" s="239"/>
      <c r="UY184" s="239"/>
      <c r="UZ184" s="239"/>
      <c r="VA184" s="239"/>
      <c r="VB184" s="239"/>
      <c r="VC184" s="239"/>
      <c r="VD184" s="239"/>
      <c r="VE184" s="239"/>
      <c r="VF184" s="239"/>
      <c r="VG184" s="239"/>
      <c r="VH184" s="239"/>
      <c r="VI184" s="239"/>
      <c r="VJ184" s="239"/>
      <c r="VK184" s="239"/>
      <c r="VL184" s="239"/>
      <c r="VM184" s="239"/>
      <c r="VN184" s="239"/>
      <c r="VO184" s="239"/>
      <c r="VP184" s="239"/>
      <c r="VQ184" s="239"/>
      <c r="VR184" s="239"/>
      <c r="VS184" s="239"/>
      <c r="VT184" s="239"/>
      <c r="VU184" s="239"/>
      <c r="VV184" s="239"/>
      <c r="VW184" s="239"/>
      <c r="VX184" s="239"/>
      <c r="VY184" s="239"/>
      <c r="VZ184" s="239"/>
      <c r="WA184" s="239"/>
      <c r="WB184" s="239"/>
      <c r="WC184" s="239"/>
      <c r="WD184" s="239"/>
      <c r="WE184" s="239"/>
      <c r="WF184" s="239"/>
      <c r="WG184" s="239"/>
      <c r="WH184" s="239"/>
      <c r="WI184" s="239"/>
      <c r="WJ184" s="239"/>
      <c r="WK184" s="239"/>
      <c r="WL184" s="239"/>
      <c r="WM184" s="239"/>
      <c r="WN184" s="239"/>
      <c r="WO184" s="239"/>
      <c r="WP184" s="239"/>
      <c r="WQ184" s="239"/>
      <c r="WR184" s="239"/>
      <c r="WS184" s="239"/>
      <c r="WT184" s="239"/>
      <c r="WU184" s="239"/>
      <c r="WV184" s="239"/>
      <c r="WW184" s="239"/>
      <c r="WX184" s="239"/>
      <c r="WY184" s="239"/>
      <c r="WZ184" s="239"/>
      <c r="XA184" s="239"/>
      <c r="XB184" s="239"/>
      <c r="XC184" s="239"/>
      <c r="XD184" s="239"/>
      <c r="XE184" s="239"/>
      <c r="XF184" s="239"/>
      <c r="XG184" s="239"/>
      <c r="XH184" s="239"/>
      <c r="XI184" s="239"/>
      <c r="XJ184" s="239"/>
      <c r="XK184" s="239"/>
      <c r="XL184" s="239"/>
      <c r="XM184" s="239"/>
      <c r="XN184" s="239"/>
      <c r="XO184" s="239"/>
      <c r="XP184" s="239"/>
      <c r="XQ184" s="239"/>
      <c r="XR184" s="239"/>
      <c r="XS184" s="239"/>
      <c r="XT184" s="239"/>
      <c r="XU184" s="239"/>
      <c r="XV184" s="239"/>
      <c r="XW184" s="239"/>
      <c r="XX184" s="239"/>
      <c r="XY184" s="239"/>
      <c r="XZ184" s="239"/>
      <c r="YA184" s="239"/>
      <c r="YB184" s="239"/>
      <c r="YC184" s="239"/>
      <c r="YD184" s="239"/>
      <c r="YE184" s="239"/>
      <c r="YF184" s="239"/>
      <c r="YG184" s="239"/>
      <c r="YH184" s="239"/>
      <c r="YI184" s="239"/>
      <c r="YJ184" s="239"/>
      <c r="YK184" s="239"/>
      <c r="YL184" s="239"/>
      <c r="YM184" s="239"/>
      <c r="YN184" s="239"/>
      <c r="YO184" s="239"/>
      <c r="YP184" s="239"/>
      <c r="YQ184" s="239"/>
      <c r="YR184" s="239"/>
      <c r="YS184" s="239"/>
      <c r="YT184" s="239"/>
      <c r="YU184" s="239"/>
      <c r="YV184" s="239"/>
      <c r="YW184" s="239"/>
      <c r="YX184" s="239"/>
      <c r="YY184" s="239"/>
      <c r="YZ184" s="239"/>
      <c r="ZA184" s="239"/>
      <c r="ZB184" s="239"/>
      <c r="ZC184" s="239"/>
      <c r="ZD184" s="239"/>
      <c r="ZE184" s="239"/>
      <c r="ZF184" s="239"/>
      <c r="ZG184" s="239"/>
      <c r="ZH184" s="239"/>
      <c r="ZI184" s="239"/>
      <c r="ZJ184" s="239"/>
      <c r="ZK184" s="239"/>
      <c r="ZL184" s="239"/>
      <c r="ZM184" s="239"/>
      <c r="ZN184" s="239"/>
      <c r="ZO184" s="239"/>
      <c r="ZP184" s="239"/>
      <c r="ZQ184" s="239"/>
      <c r="ZR184" s="239"/>
      <c r="ZS184" s="239"/>
      <c r="ZT184" s="239"/>
      <c r="ZU184" s="239"/>
      <c r="ZV184" s="239"/>
      <c r="ZW184" s="239"/>
      <c r="ZX184" s="239"/>
      <c r="ZY184" s="239"/>
      <c r="ZZ184" s="239"/>
      <c r="AAA184" s="239"/>
      <c r="AAB184" s="239"/>
      <c r="AAC184" s="239"/>
      <c r="AAD184" s="239"/>
      <c r="AAE184" s="239"/>
      <c r="AAF184" s="239"/>
      <c r="AAG184" s="239"/>
      <c r="AAH184" s="239"/>
      <c r="AAI184" s="239"/>
      <c r="AAJ184" s="239"/>
      <c r="AAK184" s="239"/>
      <c r="AAL184" s="239"/>
      <c r="AAM184" s="239"/>
      <c r="AAN184" s="239"/>
      <c r="AAO184" s="239"/>
      <c r="AAP184" s="239"/>
      <c r="AAQ184" s="239"/>
      <c r="AAR184" s="239"/>
      <c r="AAS184" s="239"/>
      <c r="AAT184" s="239"/>
      <c r="AAU184" s="239"/>
      <c r="AAV184" s="239"/>
      <c r="AAW184" s="239"/>
      <c r="AAX184" s="239"/>
      <c r="AAY184" s="239"/>
      <c r="AAZ184" s="239"/>
      <c r="ABA184" s="239"/>
      <c r="ABB184" s="239"/>
      <c r="ABC184" s="239"/>
      <c r="ABD184" s="239"/>
      <c r="ABE184" s="239"/>
      <c r="ABF184" s="239"/>
      <c r="ABG184" s="239"/>
      <c r="ABH184" s="239"/>
      <c r="ABI184" s="239"/>
      <c r="ABJ184" s="239"/>
      <c r="ABK184" s="239"/>
      <c r="ABL184" s="239"/>
      <c r="ABM184" s="239"/>
      <c r="ABN184" s="239"/>
      <c r="ABO184" s="239"/>
      <c r="ABP184" s="239"/>
      <c r="ABQ184" s="239"/>
      <c r="ABR184" s="239"/>
      <c r="ABS184" s="239"/>
      <c r="ABT184" s="239"/>
      <c r="ABU184" s="239"/>
      <c r="ABV184" s="239"/>
      <c r="ABW184" s="239"/>
      <c r="ABX184" s="239"/>
      <c r="ABY184" s="239"/>
      <c r="ABZ184" s="239"/>
      <c r="ACA184" s="239"/>
      <c r="ACB184" s="239"/>
      <c r="ACC184" s="239"/>
      <c r="ACD184" s="239"/>
      <c r="ACE184" s="239"/>
      <c r="ACF184" s="239"/>
      <c r="ACG184" s="239"/>
      <c r="ACH184" s="239"/>
      <c r="ACI184" s="239"/>
      <c r="ACJ184" s="239"/>
      <c r="ACK184" s="239"/>
      <c r="ACL184" s="239"/>
      <c r="ACM184" s="239"/>
      <c r="ACN184" s="239"/>
      <c r="ACO184" s="239"/>
      <c r="ACP184" s="239"/>
      <c r="ACQ184" s="239"/>
      <c r="ACR184" s="239"/>
      <c r="ACS184" s="239"/>
      <c r="ACT184" s="239"/>
      <c r="ACU184" s="239"/>
      <c r="ACV184" s="239"/>
    </row>
    <row r="185" spans="1:776" s="238" customFormat="1" ht="14.15" hidden="1" customHeight="1" x14ac:dyDescent="0.3">
      <c r="A185" s="653" t="s">
        <v>1822</v>
      </c>
      <c r="B185" s="649"/>
      <c r="C185" s="497"/>
      <c r="D185" s="360" t="str">
        <f>+'Formulario solicitud'!E66</f>
        <v>___</v>
      </c>
      <c r="E185" s="301"/>
      <c r="F185" s="301"/>
      <c r="G185" s="301"/>
      <c r="H185" s="339"/>
      <c r="I185" s="340"/>
      <c r="J185" s="239"/>
      <c r="K185" s="239"/>
      <c r="L185" s="239"/>
      <c r="M185" s="239"/>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c r="AJ185" s="239"/>
      <c r="AK185" s="239"/>
      <c r="AL185" s="239"/>
      <c r="AM185" s="239"/>
      <c r="AN185" s="239"/>
      <c r="AO185" s="239"/>
      <c r="AP185" s="239"/>
      <c r="AQ185" s="239"/>
      <c r="AR185" s="239"/>
      <c r="AS185" s="239"/>
      <c r="AT185" s="239"/>
      <c r="AU185" s="239"/>
      <c r="AV185" s="239"/>
      <c r="AW185" s="239"/>
      <c r="AX185" s="239"/>
      <c r="AY185" s="239"/>
      <c r="AZ185" s="239"/>
      <c r="BA185" s="239"/>
      <c r="BB185" s="239"/>
      <c r="BC185" s="239"/>
      <c r="BD185" s="239"/>
      <c r="BE185" s="239"/>
      <c r="BF185" s="239"/>
      <c r="BG185" s="239"/>
      <c r="BH185" s="239"/>
      <c r="BI185" s="239"/>
      <c r="BJ185" s="239"/>
      <c r="BK185" s="239"/>
      <c r="BL185" s="239"/>
      <c r="BM185" s="239"/>
      <c r="BN185" s="239"/>
      <c r="BO185" s="239"/>
      <c r="BP185" s="239"/>
      <c r="BQ185" s="239"/>
      <c r="BR185" s="239"/>
      <c r="BS185" s="239"/>
      <c r="BT185" s="239"/>
      <c r="BU185" s="239"/>
      <c r="BV185" s="239"/>
      <c r="BW185" s="239"/>
      <c r="BX185" s="239"/>
      <c r="BY185" s="239"/>
      <c r="BZ185" s="239"/>
      <c r="CA185" s="239"/>
      <c r="CB185" s="239"/>
      <c r="CC185" s="239"/>
      <c r="CD185" s="239"/>
      <c r="CE185" s="239"/>
      <c r="CF185" s="239"/>
      <c r="CG185" s="239"/>
      <c r="CH185" s="239"/>
      <c r="CI185" s="239"/>
      <c r="CJ185" s="239"/>
      <c r="CK185" s="239"/>
      <c r="CL185" s="239"/>
      <c r="CM185" s="239"/>
      <c r="CN185" s="239"/>
      <c r="CO185" s="239"/>
      <c r="CP185" s="239"/>
      <c r="CQ185" s="239"/>
      <c r="CR185" s="239"/>
      <c r="CS185" s="239"/>
      <c r="CT185" s="239"/>
      <c r="CU185" s="239"/>
      <c r="CV185" s="239"/>
      <c r="CW185" s="239"/>
      <c r="CX185" s="239"/>
      <c r="CY185" s="239"/>
      <c r="CZ185" s="239"/>
      <c r="DA185" s="239"/>
      <c r="DB185" s="239"/>
      <c r="DC185" s="239"/>
      <c r="DD185" s="239"/>
      <c r="DE185" s="239"/>
      <c r="DF185" s="239"/>
      <c r="DG185" s="239"/>
      <c r="DH185" s="239"/>
      <c r="DI185" s="239"/>
      <c r="DJ185" s="239"/>
      <c r="DK185" s="239"/>
      <c r="DL185" s="239"/>
      <c r="DM185" s="239"/>
      <c r="DN185" s="239"/>
      <c r="DO185" s="239"/>
      <c r="DP185" s="239"/>
      <c r="DQ185" s="239"/>
      <c r="DR185" s="239"/>
      <c r="DS185" s="239"/>
      <c r="DT185" s="239"/>
      <c r="DU185" s="239"/>
      <c r="DV185" s="239"/>
      <c r="DW185" s="239"/>
      <c r="DX185" s="239"/>
      <c r="DY185" s="239"/>
      <c r="DZ185" s="239"/>
      <c r="EA185" s="239"/>
      <c r="EB185" s="239"/>
      <c r="EC185" s="239"/>
      <c r="ED185" s="239"/>
      <c r="EE185" s="239"/>
      <c r="EF185" s="239"/>
      <c r="EG185" s="239"/>
      <c r="EH185" s="239"/>
      <c r="EI185" s="239"/>
      <c r="EJ185" s="239"/>
      <c r="EK185" s="239"/>
      <c r="EL185" s="239"/>
      <c r="EM185" s="239"/>
      <c r="EN185" s="239"/>
      <c r="EO185" s="239"/>
      <c r="EP185" s="239"/>
      <c r="EQ185" s="239"/>
      <c r="ER185" s="239"/>
      <c r="ES185" s="239"/>
      <c r="ET185" s="239"/>
      <c r="EU185" s="239"/>
      <c r="EV185" s="239"/>
      <c r="EW185" s="239"/>
      <c r="EX185" s="239"/>
      <c r="EY185" s="239"/>
      <c r="EZ185" s="239"/>
      <c r="FA185" s="239"/>
      <c r="FB185" s="239"/>
      <c r="FC185" s="239"/>
      <c r="FD185" s="239"/>
      <c r="FE185" s="239"/>
      <c r="FF185" s="239"/>
      <c r="FG185" s="239"/>
      <c r="FH185" s="239"/>
      <c r="FI185" s="239"/>
      <c r="FJ185" s="239"/>
      <c r="FK185" s="239"/>
      <c r="FL185" s="239"/>
      <c r="FM185" s="239"/>
      <c r="FN185" s="239"/>
      <c r="FO185" s="239"/>
      <c r="FP185" s="239"/>
      <c r="FQ185" s="239"/>
      <c r="FR185" s="239"/>
      <c r="FS185" s="239"/>
      <c r="FT185" s="239"/>
      <c r="FU185" s="239"/>
      <c r="FV185" s="239"/>
      <c r="FW185" s="239"/>
      <c r="FX185" s="239"/>
      <c r="FY185" s="239"/>
      <c r="FZ185" s="239"/>
      <c r="GA185" s="239"/>
      <c r="GB185" s="239"/>
      <c r="GC185" s="239"/>
      <c r="GD185" s="239"/>
      <c r="GE185" s="239"/>
      <c r="GF185" s="239"/>
      <c r="GG185" s="239"/>
      <c r="GH185" s="239"/>
      <c r="GI185" s="239"/>
      <c r="GJ185" s="239"/>
      <c r="GK185" s="239"/>
      <c r="GL185" s="239"/>
      <c r="GM185" s="239"/>
      <c r="GN185" s="239"/>
      <c r="GO185" s="239"/>
      <c r="GP185" s="239"/>
      <c r="GQ185" s="239"/>
      <c r="GR185" s="239"/>
      <c r="GS185" s="239"/>
      <c r="GT185" s="239"/>
      <c r="GU185" s="239"/>
      <c r="GV185" s="239"/>
      <c r="GW185" s="239"/>
      <c r="GX185" s="239"/>
      <c r="GY185" s="239"/>
      <c r="GZ185" s="239"/>
      <c r="HA185" s="239"/>
      <c r="HB185" s="239"/>
      <c r="HC185" s="239"/>
      <c r="HD185" s="239"/>
      <c r="HE185" s="239"/>
      <c r="HF185" s="239"/>
      <c r="HG185" s="239"/>
      <c r="HH185" s="239"/>
      <c r="HI185" s="239"/>
      <c r="HJ185" s="239"/>
      <c r="HK185" s="239"/>
      <c r="HL185" s="239"/>
      <c r="HM185" s="239"/>
      <c r="HN185" s="239"/>
      <c r="HO185" s="239"/>
      <c r="HP185" s="239"/>
      <c r="HQ185" s="239"/>
      <c r="HR185" s="239"/>
      <c r="HS185" s="239"/>
      <c r="HT185" s="239"/>
      <c r="HU185" s="239"/>
      <c r="HV185" s="239"/>
      <c r="HW185" s="239"/>
      <c r="HX185" s="239"/>
      <c r="HY185" s="239"/>
      <c r="HZ185" s="239"/>
      <c r="IA185" s="239"/>
      <c r="IB185" s="239"/>
      <c r="IC185" s="239"/>
      <c r="ID185" s="239"/>
      <c r="IE185" s="239"/>
      <c r="IF185" s="239"/>
      <c r="IG185" s="239"/>
      <c r="IH185" s="239"/>
      <c r="II185" s="239"/>
      <c r="IJ185" s="239"/>
      <c r="IK185" s="239"/>
      <c r="IL185" s="239"/>
      <c r="IM185" s="239"/>
      <c r="IN185" s="239"/>
      <c r="IO185" s="239"/>
      <c r="IP185" s="239"/>
      <c r="IQ185" s="239"/>
      <c r="IR185" s="239"/>
      <c r="IS185" s="239"/>
      <c r="IT185" s="239"/>
      <c r="IU185" s="239"/>
      <c r="IV185" s="239"/>
      <c r="IW185" s="239"/>
      <c r="IX185" s="239"/>
      <c r="IY185" s="239"/>
      <c r="IZ185" s="239"/>
      <c r="JA185" s="239"/>
      <c r="JB185" s="239"/>
      <c r="JC185" s="239"/>
      <c r="JD185" s="239"/>
      <c r="JE185" s="239"/>
      <c r="JF185" s="239"/>
      <c r="JG185" s="239"/>
      <c r="JH185" s="239"/>
      <c r="JI185" s="239"/>
      <c r="JJ185" s="239"/>
      <c r="JK185" s="239"/>
      <c r="JL185" s="239"/>
      <c r="JM185" s="239"/>
      <c r="JN185" s="239"/>
      <c r="JO185" s="239"/>
      <c r="JP185" s="239"/>
      <c r="JQ185" s="239"/>
      <c r="JR185" s="239"/>
      <c r="JS185" s="239"/>
      <c r="JT185" s="239"/>
      <c r="JU185" s="239"/>
      <c r="JV185" s="239"/>
      <c r="JW185" s="239"/>
      <c r="JX185" s="239"/>
      <c r="JY185" s="239"/>
      <c r="JZ185" s="239"/>
      <c r="KA185" s="239"/>
      <c r="KB185" s="239"/>
      <c r="KC185" s="239"/>
      <c r="KD185" s="239"/>
      <c r="KE185" s="239"/>
      <c r="KF185" s="239"/>
      <c r="KG185" s="239"/>
      <c r="KH185" s="239"/>
      <c r="KI185" s="239"/>
      <c r="KJ185" s="239"/>
      <c r="KK185" s="239"/>
      <c r="KL185" s="239"/>
      <c r="KM185" s="239"/>
      <c r="KN185" s="239"/>
      <c r="KO185" s="239"/>
      <c r="KP185" s="239"/>
      <c r="KQ185" s="239"/>
      <c r="KR185" s="239"/>
      <c r="KS185" s="239"/>
      <c r="KT185" s="239"/>
      <c r="KU185" s="239"/>
      <c r="KV185" s="239"/>
      <c r="KW185" s="239"/>
      <c r="KX185" s="239"/>
      <c r="KY185" s="239"/>
      <c r="KZ185" s="239"/>
      <c r="LA185" s="239"/>
      <c r="LB185" s="239"/>
      <c r="LC185" s="239"/>
      <c r="LD185" s="239"/>
      <c r="LE185" s="239"/>
      <c r="LF185" s="239"/>
      <c r="LG185" s="239"/>
      <c r="LH185" s="239"/>
      <c r="LI185" s="239"/>
      <c r="LJ185" s="239"/>
      <c r="LK185" s="239"/>
      <c r="LL185" s="239"/>
      <c r="LM185" s="239"/>
      <c r="LN185" s="239"/>
      <c r="LO185" s="239"/>
      <c r="LP185" s="239"/>
      <c r="LQ185" s="239"/>
      <c r="LR185" s="239"/>
      <c r="LS185" s="239"/>
      <c r="LT185" s="239"/>
      <c r="LU185" s="239"/>
      <c r="LV185" s="239"/>
      <c r="LW185" s="239"/>
      <c r="LX185" s="239"/>
      <c r="LY185" s="239"/>
      <c r="LZ185" s="239"/>
      <c r="MA185" s="239"/>
      <c r="MB185" s="239"/>
      <c r="MC185" s="239"/>
      <c r="MD185" s="239"/>
      <c r="ME185" s="239"/>
      <c r="MF185" s="239"/>
      <c r="MG185" s="239"/>
      <c r="MH185" s="239"/>
      <c r="MI185" s="239"/>
      <c r="MJ185" s="239"/>
      <c r="MK185" s="239"/>
      <c r="ML185" s="239"/>
      <c r="MM185" s="239"/>
      <c r="MN185" s="239"/>
      <c r="MO185" s="239"/>
      <c r="MP185" s="239"/>
      <c r="MQ185" s="239"/>
      <c r="MR185" s="239"/>
      <c r="MS185" s="239"/>
      <c r="MT185" s="239"/>
      <c r="MU185" s="239"/>
      <c r="MV185" s="239"/>
      <c r="MW185" s="239"/>
      <c r="MX185" s="239"/>
      <c r="MY185" s="239"/>
      <c r="MZ185" s="239"/>
      <c r="NA185" s="239"/>
      <c r="NB185" s="239"/>
      <c r="NC185" s="239"/>
      <c r="ND185" s="239"/>
      <c r="NE185" s="239"/>
      <c r="NF185" s="239"/>
      <c r="NG185" s="239"/>
      <c r="NH185" s="239"/>
      <c r="NI185" s="239"/>
      <c r="NJ185" s="239"/>
      <c r="NK185" s="239"/>
      <c r="NL185" s="239"/>
      <c r="NM185" s="239"/>
      <c r="NN185" s="239"/>
      <c r="NO185" s="239"/>
      <c r="NP185" s="239"/>
      <c r="NQ185" s="239"/>
      <c r="NR185" s="239"/>
      <c r="NS185" s="239"/>
      <c r="NT185" s="239"/>
      <c r="NU185" s="239"/>
      <c r="NV185" s="239"/>
      <c r="NW185" s="239"/>
      <c r="NX185" s="239"/>
      <c r="NY185" s="239"/>
      <c r="NZ185" s="239"/>
      <c r="OA185" s="239"/>
      <c r="OB185" s="239"/>
      <c r="OC185" s="239"/>
      <c r="OD185" s="239"/>
      <c r="OE185" s="239"/>
      <c r="OF185" s="239"/>
      <c r="OG185" s="239"/>
      <c r="OH185" s="239"/>
      <c r="OI185" s="239"/>
      <c r="OJ185" s="239"/>
      <c r="OK185" s="239"/>
      <c r="OL185" s="239"/>
      <c r="OM185" s="239"/>
      <c r="ON185" s="239"/>
      <c r="OO185" s="239"/>
      <c r="OP185" s="239"/>
      <c r="OQ185" s="239"/>
      <c r="OR185" s="239"/>
      <c r="OS185" s="239"/>
      <c r="OT185" s="239"/>
      <c r="OU185" s="239"/>
      <c r="OV185" s="239"/>
      <c r="OW185" s="239"/>
      <c r="OX185" s="239"/>
      <c r="OY185" s="239"/>
      <c r="OZ185" s="239"/>
      <c r="PA185" s="239"/>
      <c r="PB185" s="239"/>
      <c r="PC185" s="239"/>
      <c r="PD185" s="239"/>
      <c r="PE185" s="239"/>
      <c r="PF185" s="239"/>
      <c r="PG185" s="239"/>
      <c r="PH185" s="239"/>
      <c r="PI185" s="239"/>
      <c r="PJ185" s="239"/>
      <c r="PK185" s="239"/>
      <c r="PL185" s="239"/>
      <c r="PM185" s="239"/>
      <c r="PN185" s="239"/>
      <c r="PO185" s="239"/>
      <c r="PP185" s="239"/>
      <c r="PQ185" s="239"/>
      <c r="PR185" s="239"/>
      <c r="PS185" s="239"/>
      <c r="PT185" s="239"/>
      <c r="PU185" s="239"/>
      <c r="PV185" s="239"/>
      <c r="PW185" s="239"/>
      <c r="PX185" s="239"/>
      <c r="PY185" s="239"/>
      <c r="PZ185" s="239"/>
      <c r="QA185" s="239"/>
      <c r="QB185" s="239"/>
      <c r="QC185" s="239"/>
      <c r="QD185" s="239"/>
      <c r="QE185" s="239"/>
      <c r="QF185" s="239"/>
      <c r="QG185" s="239"/>
      <c r="QH185" s="239"/>
      <c r="QI185" s="239"/>
      <c r="QJ185" s="239"/>
      <c r="QK185" s="239"/>
      <c r="QL185" s="239"/>
      <c r="QM185" s="239"/>
      <c r="QN185" s="239"/>
      <c r="QO185" s="239"/>
      <c r="QP185" s="239"/>
      <c r="QQ185" s="239"/>
      <c r="QR185" s="239"/>
      <c r="QS185" s="239"/>
      <c r="QT185" s="239"/>
      <c r="QU185" s="239"/>
      <c r="QV185" s="239"/>
      <c r="QW185" s="239"/>
      <c r="QX185" s="239"/>
      <c r="QY185" s="239"/>
      <c r="QZ185" s="239"/>
      <c r="RA185" s="239"/>
      <c r="RB185" s="239"/>
      <c r="RC185" s="239"/>
      <c r="RD185" s="239"/>
      <c r="RE185" s="239"/>
      <c r="RF185" s="239"/>
      <c r="RG185" s="239"/>
      <c r="RH185" s="239"/>
      <c r="RI185" s="239"/>
      <c r="RJ185" s="239"/>
      <c r="RK185" s="239"/>
      <c r="RL185" s="239"/>
      <c r="RM185" s="239"/>
      <c r="RN185" s="239"/>
      <c r="RO185" s="239"/>
      <c r="RP185" s="239"/>
      <c r="RQ185" s="239"/>
      <c r="RR185" s="239"/>
      <c r="RS185" s="239"/>
      <c r="RT185" s="239"/>
      <c r="RU185" s="239"/>
      <c r="RV185" s="239"/>
      <c r="RW185" s="239"/>
      <c r="RX185" s="239"/>
      <c r="RY185" s="239"/>
      <c r="RZ185" s="239"/>
      <c r="SA185" s="239"/>
      <c r="SB185" s="239"/>
      <c r="SC185" s="239"/>
      <c r="SD185" s="239"/>
      <c r="SE185" s="239"/>
      <c r="SF185" s="239"/>
      <c r="SG185" s="239"/>
      <c r="SH185" s="239"/>
      <c r="SI185" s="239"/>
      <c r="SJ185" s="239"/>
      <c r="SK185" s="239"/>
      <c r="SL185" s="239"/>
      <c r="SM185" s="239"/>
      <c r="SN185" s="239"/>
      <c r="SO185" s="239"/>
      <c r="SP185" s="239"/>
      <c r="SQ185" s="239"/>
      <c r="SR185" s="239"/>
      <c r="SS185" s="239"/>
      <c r="ST185" s="239"/>
      <c r="SU185" s="239"/>
      <c r="SV185" s="239"/>
      <c r="SW185" s="239"/>
      <c r="SX185" s="239"/>
      <c r="SY185" s="239"/>
      <c r="SZ185" s="239"/>
      <c r="TA185" s="239"/>
      <c r="TB185" s="239"/>
      <c r="TC185" s="239"/>
      <c r="TD185" s="239"/>
      <c r="TE185" s="239"/>
      <c r="TF185" s="239"/>
      <c r="TG185" s="239"/>
      <c r="TH185" s="239"/>
      <c r="TI185" s="239"/>
      <c r="TJ185" s="239"/>
      <c r="TK185" s="239"/>
      <c r="TL185" s="239"/>
      <c r="TM185" s="239"/>
      <c r="TN185" s="239"/>
      <c r="TO185" s="239"/>
      <c r="TP185" s="239"/>
      <c r="TQ185" s="239"/>
      <c r="TR185" s="239"/>
      <c r="TS185" s="239"/>
      <c r="TT185" s="239"/>
      <c r="TU185" s="239"/>
      <c r="TV185" s="239"/>
      <c r="TW185" s="239"/>
      <c r="TX185" s="239"/>
      <c r="TY185" s="239"/>
      <c r="TZ185" s="239"/>
      <c r="UA185" s="239"/>
      <c r="UB185" s="239"/>
      <c r="UC185" s="239"/>
      <c r="UD185" s="239"/>
      <c r="UE185" s="239"/>
      <c r="UF185" s="239"/>
      <c r="UG185" s="239"/>
      <c r="UH185" s="239"/>
      <c r="UI185" s="239"/>
      <c r="UJ185" s="239"/>
      <c r="UK185" s="239"/>
      <c r="UL185" s="239"/>
      <c r="UM185" s="239"/>
      <c r="UN185" s="239"/>
      <c r="UO185" s="239"/>
      <c r="UP185" s="239"/>
      <c r="UQ185" s="239"/>
      <c r="UR185" s="239"/>
      <c r="US185" s="239"/>
      <c r="UT185" s="239"/>
      <c r="UU185" s="239"/>
      <c r="UV185" s="239"/>
      <c r="UW185" s="239"/>
      <c r="UX185" s="239"/>
      <c r="UY185" s="239"/>
      <c r="UZ185" s="239"/>
      <c r="VA185" s="239"/>
      <c r="VB185" s="239"/>
      <c r="VC185" s="239"/>
      <c r="VD185" s="239"/>
      <c r="VE185" s="239"/>
      <c r="VF185" s="239"/>
      <c r="VG185" s="239"/>
      <c r="VH185" s="239"/>
      <c r="VI185" s="239"/>
      <c r="VJ185" s="239"/>
      <c r="VK185" s="239"/>
      <c r="VL185" s="239"/>
      <c r="VM185" s="239"/>
      <c r="VN185" s="239"/>
      <c r="VO185" s="239"/>
      <c r="VP185" s="239"/>
      <c r="VQ185" s="239"/>
      <c r="VR185" s="239"/>
      <c r="VS185" s="239"/>
      <c r="VT185" s="239"/>
      <c r="VU185" s="239"/>
      <c r="VV185" s="239"/>
      <c r="VW185" s="239"/>
      <c r="VX185" s="239"/>
      <c r="VY185" s="239"/>
      <c r="VZ185" s="239"/>
      <c r="WA185" s="239"/>
      <c r="WB185" s="239"/>
      <c r="WC185" s="239"/>
      <c r="WD185" s="239"/>
      <c r="WE185" s="239"/>
      <c r="WF185" s="239"/>
      <c r="WG185" s="239"/>
      <c r="WH185" s="239"/>
      <c r="WI185" s="239"/>
      <c r="WJ185" s="239"/>
      <c r="WK185" s="239"/>
      <c r="WL185" s="239"/>
      <c r="WM185" s="239"/>
      <c r="WN185" s="239"/>
      <c r="WO185" s="239"/>
      <c r="WP185" s="239"/>
      <c r="WQ185" s="239"/>
      <c r="WR185" s="239"/>
      <c r="WS185" s="239"/>
      <c r="WT185" s="239"/>
      <c r="WU185" s="239"/>
      <c r="WV185" s="239"/>
      <c r="WW185" s="239"/>
      <c r="WX185" s="239"/>
      <c r="WY185" s="239"/>
      <c r="WZ185" s="239"/>
      <c r="XA185" s="239"/>
      <c r="XB185" s="239"/>
      <c r="XC185" s="239"/>
      <c r="XD185" s="239"/>
      <c r="XE185" s="239"/>
      <c r="XF185" s="239"/>
      <c r="XG185" s="239"/>
      <c r="XH185" s="239"/>
      <c r="XI185" s="239"/>
      <c r="XJ185" s="239"/>
      <c r="XK185" s="239"/>
      <c r="XL185" s="239"/>
      <c r="XM185" s="239"/>
      <c r="XN185" s="239"/>
      <c r="XO185" s="239"/>
      <c r="XP185" s="239"/>
      <c r="XQ185" s="239"/>
      <c r="XR185" s="239"/>
      <c r="XS185" s="239"/>
      <c r="XT185" s="239"/>
      <c r="XU185" s="239"/>
      <c r="XV185" s="239"/>
      <c r="XW185" s="239"/>
      <c r="XX185" s="239"/>
      <c r="XY185" s="239"/>
      <c r="XZ185" s="239"/>
      <c r="YA185" s="239"/>
      <c r="YB185" s="239"/>
      <c r="YC185" s="239"/>
      <c r="YD185" s="239"/>
      <c r="YE185" s="239"/>
      <c r="YF185" s="239"/>
      <c r="YG185" s="239"/>
      <c r="YH185" s="239"/>
      <c r="YI185" s="239"/>
      <c r="YJ185" s="239"/>
      <c r="YK185" s="239"/>
      <c r="YL185" s="239"/>
      <c r="YM185" s="239"/>
      <c r="YN185" s="239"/>
      <c r="YO185" s="239"/>
      <c r="YP185" s="239"/>
      <c r="YQ185" s="239"/>
      <c r="YR185" s="239"/>
      <c r="YS185" s="239"/>
      <c r="YT185" s="239"/>
      <c r="YU185" s="239"/>
      <c r="YV185" s="239"/>
      <c r="YW185" s="239"/>
      <c r="YX185" s="239"/>
      <c r="YY185" s="239"/>
      <c r="YZ185" s="239"/>
      <c r="ZA185" s="239"/>
      <c r="ZB185" s="239"/>
      <c r="ZC185" s="239"/>
      <c r="ZD185" s="239"/>
      <c r="ZE185" s="239"/>
      <c r="ZF185" s="239"/>
      <c r="ZG185" s="239"/>
      <c r="ZH185" s="239"/>
      <c r="ZI185" s="239"/>
      <c r="ZJ185" s="239"/>
      <c r="ZK185" s="239"/>
      <c r="ZL185" s="239"/>
      <c r="ZM185" s="239"/>
      <c r="ZN185" s="239"/>
      <c r="ZO185" s="239"/>
      <c r="ZP185" s="239"/>
      <c r="ZQ185" s="239"/>
      <c r="ZR185" s="239"/>
      <c r="ZS185" s="239"/>
      <c r="ZT185" s="239"/>
      <c r="ZU185" s="239"/>
      <c r="ZV185" s="239"/>
      <c r="ZW185" s="239"/>
      <c r="ZX185" s="239"/>
      <c r="ZY185" s="239"/>
      <c r="ZZ185" s="239"/>
      <c r="AAA185" s="239"/>
      <c r="AAB185" s="239"/>
      <c r="AAC185" s="239"/>
      <c r="AAD185" s="239"/>
      <c r="AAE185" s="239"/>
      <c r="AAF185" s="239"/>
      <c r="AAG185" s="239"/>
      <c r="AAH185" s="239"/>
      <c r="AAI185" s="239"/>
      <c r="AAJ185" s="239"/>
      <c r="AAK185" s="239"/>
      <c r="AAL185" s="239"/>
      <c r="AAM185" s="239"/>
      <c r="AAN185" s="239"/>
      <c r="AAO185" s="239"/>
      <c r="AAP185" s="239"/>
      <c r="AAQ185" s="239"/>
      <c r="AAR185" s="239"/>
      <c r="AAS185" s="239"/>
      <c r="AAT185" s="239"/>
      <c r="AAU185" s="239"/>
      <c r="AAV185" s="239"/>
      <c r="AAW185" s="239"/>
      <c r="AAX185" s="239"/>
      <c r="AAY185" s="239"/>
      <c r="AAZ185" s="239"/>
      <c r="ABA185" s="239"/>
      <c r="ABB185" s="239"/>
      <c r="ABC185" s="239"/>
      <c r="ABD185" s="239"/>
      <c r="ABE185" s="239"/>
      <c r="ABF185" s="239"/>
      <c r="ABG185" s="239"/>
      <c r="ABH185" s="239"/>
      <c r="ABI185" s="239"/>
      <c r="ABJ185" s="239"/>
      <c r="ABK185" s="239"/>
      <c r="ABL185" s="239"/>
      <c r="ABM185" s="239"/>
      <c r="ABN185" s="239"/>
      <c r="ABO185" s="239"/>
      <c r="ABP185" s="239"/>
      <c r="ABQ185" s="239"/>
      <c r="ABR185" s="239"/>
      <c r="ABS185" s="239"/>
      <c r="ABT185" s="239"/>
      <c r="ABU185" s="239"/>
      <c r="ABV185" s="239"/>
      <c r="ABW185" s="239"/>
      <c r="ABX185" s="239"/>
      <c r="ABY185" s="239"/>
      <c r="ABZ185" s="239"/>
      <c r="ACA185" s="239"/>
      <c r="ACB185" s="239"/>
      <c r="ACC185" s="239"/>
      <c r="ACD185" s="239"/>
      <c r="ACE185" s="239"/>
      <c r="ACF185" s="239"/>
      <c r="ACG185" s="239"/>
      <c r="ACH185" s="239"/>
      <c r="ACI185" s="239"/>
      <c r="ACJ185" s="239"/>
      <c r="ACK185" s="239"/>
      <c r="ACL185" s="239"/>
      <c r="ACM185" s="239"/>
      <c r="ACN185" s="239"/>
      <c r="ACO185" s="239"/>
      <c r="ACP185" s="239"/>
      <c r="ACQ185" s="239"/>
      <c r="ACR185" s="239"/>
      <c r="ACS185" s="239"/>
      <c r="ACT185" s="239"/>
      <c r="ACU185" s="239"/>
      <c r="ACV185" s="239"/>
    </row>
    <row r="186" spans="1:776" s="238" customFormat="1" ht="14.15" hidden="1" customHeight="1" x14ac:dyDescent="0.3">
      <c r="A186" s="653" t="str">
        <f>+'Formulario solicitud'!B67</f>
        <v>Hogares sin empleo</v>
      </c>
      <c r="B186" s="649"/>
      <c r="C186" s="497"/>
      <c r="D186" s="360" t="str">
        <f>+'Formulario solicitud'!E67</f>
        <v>___</v>
      </c>
      <c r="E186" s="301"/>
      <c r="F186" s="301"/>
      <c r="G186" s="301"/>
      <c r="H186" s="339"/>
      <c r="I186" s="340"/>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39"/>
      <c r="BV186" s="239"/>
      <c r="BW186" s="239"/>
      <c r="BX186" s="239"/>
      <c r="BY186" s="239"/>
      <c r="BZ186" s="239"/>
      <c r="CA186" s="239"/>
      <c r="CB186" s="239"/>
      <c r="CC186" s="239"/>
      <c r="CD186" s="239"/>
      <c r="CE186" s="239"/>
      <c r="CF186" s="239"/>
      <c r="CG186" s="239"/>
      <c r="CH186" s="239"/>
      <c r="CI186" s="239"/>
      <c r="CJ186" s="239"/>
      <c r="CK186" s="239"/>
      <c r="CL186" s="239"/>
      <c r="CM186" s="239"/>
      <c r="CN186" s="239"/>
      <c r="CO186" s="239"/>
      <c r="CP186" s="239"/>
      <c r="CQ186" s="239"/>
      <c r="CR186" s="239"/>
      <c r="CS186" s="239"/>
      <c r="CT186" s="239"/>
      <c r="CU186" s="239"/>
      <c r="CV186" s="239"/>
      <c r="CW186" s="239"/>
      <c r="CX186" s="239"/>
      <c r="CY186" s="239"/>
      <c r="CZ186" s="239"/>
      <c r="DA186" s="239"/>
      <c r="DB186" s="239"/>
      <c r="DC186" s="239"/>
      <c r="DD186" s="239"/>
      <c r="DE186" s="239"/>
      <c r="DF186" s="239"/>
      <c r="DG186" s="239"/>
      <c r="DH186" s="239"/>
      <c r="DI186" s="239"/>
      <c r="DJ186" s="239"/>
      <c r="DK186" s="239"/>
      <c r="DL186" s="239"/>
      <c r="DM186" s="239"/>
      <c r="DN186" s="239"/>
      <c r="DO186" s="239"/>
      <c r="DP186" s="239"/>
      <c r="DQ186" s="239"/>
      <c r="DR186" s="239"/>
      <c r="DS186" s="239"/>
      <c r="DT186" s="239"/>
      <c r="DU186" s="239"/>
      <c r="DV186" s="239"/>
      <c r="DW186" s="239"/>
      <c r="DX186" s="239"/>
      <c r="DY186" s="239"/>
      <c r="DZ186" s="239"/>
      <c r="EA186" s="239"/>
      <c r="EB186" s="239"/>
      <c r="EC186" s="239"/>
      <c r="ED186" s="239"/>
      <c r="EE186" s="239"/>
      <c r="EF186" s="239"/>
      <c r="EG186" s="239"/>
      <c r="EH186" s="239"/>
      <c r="EI186" s="239"/>
      <c r="EJ186" s="239"/>
      <c r="EK186" s="239"/>
      <c r="EL186" s="239"/>
      <c r="EM186" s="239"/>
      <c r="EN186" s="239"/>
      <c r="EO186" s="239"/>
      <c r="EP186" s="239"/>
      <c r="EQ186" s="239"/>
      <c r="ER186" s="239"/>
      <c r="ES186" s="239"/>
      <c r="ET186" s="239"/>
      <c r="EU186" s="239"/>
      <c r="EV186" s="239"/>
      <c r="EW186" s="239"/>
      <c r="EX186" s="239"/>
      <c r="EY186" s="239"/>
      <c r="EZ186" s="239"/>
      <c r="FA186" s="239"/>
      <c r="FB186" s="239"/>
      <c r="FC186" s="239"/>
      <c r="FD186" s="239"/>
      <c r="FE186" s="239"/>
      <c r="FF186" s="239"/>
      <c r="FG186" s="239"/>
      <c r="FH186" s="239"/>
      <c r="FI186" s="239"/>
      <c r="FJ186" s="239"/>
      <c r="FK186" s="239"/>
      <c r="FL186" s="239"/>
      <c r="FM186" s="239"/>
      <c r="FN186" s="239"/>
      <c r="FO186" s="239"/>
      <c r="FP186" s="239"/>
      <c r="FQ186" s="239"/>
      <c r="FR186" s="239"/>
      <c r="FS186" s="239"/>
      <c r="FT186" s="239"/>
      <c r="FU186" s="239"/>
      <c r="FV186" s="239"/>
      <c r="FW186" s="239"/>
      <c r="FX186" s="239"/>
      <c r="FY186" s="239"/>
      <c r="FZ186" s="239"/>
      <c r="GA186" s="239"/>
      <c r="GB186" s="239"/>
      <c r="GC186" s="239"/>
      <c r="GD186" s="239"/>
      <c r="GE186" s="239"/>
      <c r="GF186" s="239"/>
      <c r="GG186" s="239"/>
      <c r="GH186" s="239"/>
      <c r="GI186" s="239"/>
      <c r="GJ186" s="239"/>
      <c r="GK186" s="239"/>
      <c r="GL186" s="239"/>
      <c r="GM186" s="239"/>
      <c r="GN186" s="239"/>
      <c r="GO186" s="239"/>
      <c r="GP186" s="239"/>
      <c r="GQ186" s="239"/>
      <c r="GR186" s="239"/>
      <c r="GS186" s="239"/>
      <c r="GT186" s="239"/>
      <c r="GU186" s="239"/>
      <c r="GV186" s="239"/>
      <c r="GW186" s="239"/>
      <c r="GX186" s="239"/>
      <c r="GY186" s="239"/>
      <c r="GZ186" s="239"/>
      <c r="HA186" s="239"/>
      <c r="HB186" s="239"/>
      <c r="HC186" s="239"/>
      <c r="HD186" s="239"/>
      <c r="HE186" s="239"/>
      <c r="HF186" s="239"/>
      <c r="HG186" s="239"/>
      <c r="HH186" s="239"/>
      <c r="HI186" s="239"/>
      <c r="HJ186" s="239"/>
      <c r="HK186" s="239"/>
      <c r="HL186" s="239"/>
      <c r="HM186" s="239"/>
      <c r="HN186" s="239"/>
      <c r="HO186" s="239"/>
      <c r="HP186" s="239"/>
      <c r="HQ186" s="239"/>
      <c r="HR186" s="239"/>
      <c r="HS186" s="239"/>
      <c r="HT186" s="239"/>
      <c r="HU186" s="239"/>
      <c r="HV186" s="239"/>
      <c r="HW186" s="239"/>
      <c r="HX186" s="239"/>
      <c r="HY186" s="239"/>
      <c r="HZ186" s="239"/>
      <c r="IA186" s="239"/>
      <c r="IB186" s="239"/>
      <c r="IC186" s="239"/>
      <c r="ID186" s="239"/>
      <c r="IE186" s="239"/>
      <c r="IF186" s="239"/>
      <c r="IG186" s="239"/>
      <c r="IH186" s="239"/>
      <c r="II186" s="239"/>
      <c r="IJ186" s="239"/>
      <c r="IK186" s="239"/>
      <c r="IL186" s="239"/>
      <c r="IM186" s="239"/>
      <c r="IN186" s="239"/>
      <c r="IO186" s="239"/>
      <c r="IP186" s="239"/>
      <c r="IQ186" s="239"/>
      <c r="IR186" s="239"/>
      <c r="IS186" s="239"/>
      <c r="IT186" s="239"/>
      <c r="IU186" s="239"/>
      <c r="IV186" s="239"/>
      <c r="IW186" s="239"/>
      <c r="IX186" s="239"/>
      <c r="IY186" s="239"/>
      <c r="IZ186" s="239"/>
      <c r="JA186" s="239"/>
      <c r="JB186" s="239"/>
      <c r="JC186" s="239"/>
      <c r="JD186" s="239"/>
      <c r="JE186" s="239"/>
      <c r="JF186" s="239"/>
      <c r="JG186" s="239"/>
      <c r="JH186" s="239"/>
      <c r="JI186" s="239"/>
      <c r="JJ186" s="239"/>
      <c r="JK186" s="239"/>
      <c r="JL186" s="239"/>
      <c r="JM186" s="239"/>
      <c r="JN186" s="239"/>
      <c r="JO186" s="239"/>
      <c r="JP186" s="239"/>
      <c r="JQ186" s="239"/>
      <c r="JR186" s="239"/>
      <c r="JS186" s="239"/>
      <c r="JT186" s="239"/>
      <c r="JU186" s="239"/>
      <c r="JV186" s="239"/>
      <c r="JW186" s="239"/>
      <c r="JX186" s="239"/>
      <c r="JY186" s="239"/>
      <c r="JZ186" s="239"/>
      <c r="KA186" s="239"/>
      <c r="KB186" s="239"/>
      <c r="KC186" s="239"/>
      <c r="KD186" s="239"/>
      <c r="KE186" s="239"/>
      <c r="KF186" s="239"/>
      <c r="KG186" s="239"/>
      <c r="KH186" s="239"/>
      <c r="KI186" s="239"/>
      <c r="KJ186" s="239"/>
      <c r="KK186" s="239"/>
      <c r="KL186" s="239"/>
      <c r="KM186" s="239"/>
      <c r="KN186" s="239"/>
      <c r="KO186" s="239"/>
      <c r="KP186" s="239"/>
      <c r="KQ186" s="239"/>
      <c r="KR186" s="239"/>
      <c r="KS186" s="239"/>
      <c r="KT186" s="239"/>
      <c r="KU186" s="239"/>
      <c r="KV186" s="239"/>
      <c r="KW186" s="239"/>
      <c r="KX186" s="239"/>
      <c r="KY186" s="239"/>
      <c r="KZ186" s="239"/>
      <c r="LA186" s="239"/>
      <c r="LB186" s="239"/>
      <c r="LC186" s="239"/>
      <c r="LD186" s="239"/>
      <c r="LE186" s="239"/>
      <c r="LF186" s="239"/>
      <c r="LG186" s="239"/>
      <c r="LH186" s="239"/>
      <c r="LI186" s="239"/>
      <c r="LJ186" s="239"/>
      <c r="LK186" s="239"/>
      <c r="LL186" s="239"/>
      <c r="LM186" s="239"/>
      <c r="LN186" s="239"/>
      <c r="LO186" s="239"/>
      <c r="LP186" s="239"/>
      <c r="LQ186" s="239"/>
      <c r="LR186" s="239"/>
      <c r="LS186" s="239"/>
      <c r="LT186" s="239"/>
      <c r="LU186" s="239"/>
      <c r="LV186" s="239"/>
      <c r="LW186" s="239"/>
      <c r="LX186" s="239"/>
      <c r="LY186" s="239"/>
      <c r="LZ186" s="239"/>
      <c r="MA186" s="239"/>
      <c r="MB186" s="239"/>
      <c r="MC186" s="239"/>
      <c r="MD186" s="239"/>
      <c r="ME186" s="239"/>
      <c r="MF186" s="239"/>
      <c r="MG186" s="239"/>
      <c r="MH186" s="239"/>
      <c r="MI186" s="239"/>
      <c r="MJ186" s="239"/>
      <c r="MK186" s="239"/>
      <c r="ML186" s="239"/>
      <c r="MM186" s="239"/>
      <c r="MN186" s="239"/>
      <c r="MO186" s="239"/>
      <c r="MP186" s="239"/>
      <c r="MQ186" s="239"/>
      <c r="MR186" s="239"/>
      <c r="MS186" s="239"/>
      <c r="MT186" s="239"/>
      <c r="MU186" s="239"/>
      <c r="MV186" s="239"/>
      <c r="MW186" s="239"/>
      <c r="MX186" s="239"/>
      <c r="MY186" s="239"/>
      <c r="MZ186" s="239"/>
      <c r="NA186" s="239"/>
      <c r="NB186" s="239"/>
      <c r="NC186" s="239"/>
      <c r="ND186" s="239"/>
      <c r="NE186" s="239"/>
      <c r="NF186" s="239"/>
      <c r="NG186" s="239"/>
      <c r="NH186" s="239"/>
      <c r="NI186" s="239"/>
      <c r="NJ186" s="239"/>
      <c r="NK186" s="239"/>
      <c r="NL186" s="239"/>
      <c r="NM186" s="239"/>
      <c r="NN186" s="239"/>
      <c r="NO186" s="239"/>
      <c r="NP186" s="239"/>
      <c r="NQ186" s="239"/>
      <c r="NR186" s="239"/>
      <c r="NS186" s="239"/>
      <c r="NT186" s="239"/>
      <c r="NU186" s="239"/>
      <c r="NV186" s="239"/>
      <c r="NW186" s="239"/>
      <c r="NX186" s="239"/>
      <c r="NY186" s="239"/>
      <c r="NZ186" s="239"/>
      <c r="OA186" s="239"/>
      <c r="OB186" s="239"/>
      <c r="OC186" s="239"/>
      <c r="OD186" s="239"/>
      <c r="OE186" s="239"/>
      <c r="OF186" s="239"/>
      <c r="OG186" s="239"/>
      <c r="OH186" s="239"/>
      <c r="OI186" s="239"/>
      <c r="OJ186" s="239"/>
      <c r="OK186" s="239"/>
      <c r="OL186" s="239"/>
      <c r="OM186" s="239"/>
      <c r="ON186" s="239"/>
      <c r="OO186" s="239"/>
      <c r="OP186" s="239"/>
      <c r="OQ186" s="239"/>
      <c r="OR186" s="239"/>
      <c r="OS186" s="239"/>
      <c r="OT186" s="239"/>
      <c r="OU186" s="239"/>
      <c r="OV186" s="239"/>
      <c r="OW186" s="239"/>
      <c r="OX186" s="239"/>
      <c r="OY186" s="239"/>
      <c r="OZ186" s="239"/>
      <c r="PA186" s="239"/>
      <c r="PB186" s="239"/>
      <c r="PC186" s="239"/>
      <c r="PD186" s="239"/>
      <c r="PE186" s="239"/>
      <c r="PF186" s="239"/>
      <c r="PG186" s="239"/>
      <c r="PH186" s="239"/>
      <c r="PI186" s="239"/>
      <c r="PJ186" s="239"/>
      <c r="PK186" s="239"/>
      <c r="PL186" s="239"/>
      <c r="PM186" s="239"/>
      <c r="PN186" s="239"/>
      <c r="PO186" s="239"/>
      <c r="PP186" s="239"/>
      <c r="PQ186" s="239"/>
      <c r="PR186" s="239"/>
      <c r="PS186" s="239"/>
      <c r="PT186" s="239"/>
      <c r="PU186" s="239"/>
      <c r="PV186" s="239"/>
      <c r="PW186" s="239"/>
      <c r="PX186" s="239"/>
      <c r="PY186" s="239"/>
      <c r="PZ186" s="239"/>
      <c r="QA186" s="239"/>
      <c r="QB186" s="239"/>
      <c r="QC186" s="239"/>
      <c r="QD186" s="239"/>
      <c r="QE186" s="239"/>
      <c r="QF186" s="239"/>
      <c r="QG186" s="239"/>
      <c r="QH186" s="239"/>
      <c r="QI186" s="239"/>
      <c r="QJ186" s="239"/>
      <c r="QK186" s="239"/>
      <c r="QL186" s="239"/>
      <c r="QM186" s="239"/>
      <c r="QN186" s="239"/>
      <c r="QO186" s="239"/>
      <c r="QP186" s="239"/>
      <c r="QQ186" s="239"/>
      <c r="QR186" s="239"/>
      <c r="QS186" s="239"/>
      <c r="QT186" s="239"/>
      <c r="QU186" s="239"/>
      <c r="QV186" s="239"/>
      <c r="QW186" s="239"/>
      <c r="QX186" s="239"/>
      <c r="QY186" s="239"/>
      <c r="QZ186" s="239"/>
      <c r="RA186" s="239"/>
      <c r="RB186" s="239"/>
      <c r="RC186" s="239"/>
      <c r="RD186" s="239"/>
      <c r="RE186" s="239"/>
      <c r="RF186" s="239"/>
      <c r="RG186" s="239"/>
      <c r="RH186" s="239"/>
      <c r="RI186" s="239"/>
      <c r="RJ186" s="239"/>
      <c r="RK186" s="239"/>
      <c r="RL186" s="239"/>
      <c r="RM186" s="239"/>
      <c r="RN186" s="239"/>
      <c r="RO186" s="239"/>
      <c r="RP186" s="239"/>
      <c r="RQ186" s="239"/>
      <c r="RR186" s="239"/>
      <c r="RS186" s="239"/>
      <c r="RT186" s="239"/>
      <c r="RU186" s="239"/>
      <c r="RV186" s="239"/>
      <c r="RW186" s="239"/>
      <c r="RX186" s="239"/>
      <c r="RY186" s="239"/>
      <c r="RZ186" s="239"/>
      <c r="SA186" s="239"/>
      <c r="SB186" s="239"/>
      <c r="SC186" s="239"/>
      <c r="SD186" s="239"/>
      <c r="SE186" s="239"/>
      <c r="SF186" s="239"/>
      <c r="SG186" s="239"/>
      <c r="SH186" s="239"/>
      <c r="SI186" s="239"/>
      <c r="SJ186" s="239"/>
      <c r="SK186" s="239"/>
      <c r="SL186" s="239"/>
      <c r="SM186" s="239"/>
      <c r="SN186" s="239"/>
      <c r="SO186" s="239"/>
      <c r="SP186" s="239"/>
      <c r="SQ186" s="239"/>
      <c r="SR186" s="239"/>
      <c r="SS186" s="239"/>
      <c r="ST186" s="239"/>
      <c r="SU186" s="239"/>
      <c r="SV186" s="239"/>
      <c r="SW186" s="239"/>
      <c r="SX186" s="239"/>
      <c r="SY186" s="239"/>
      <c r="SZ186" s="239"/>
      <c r="TA186" s="239"/>
      <c r="TB186" s="239"/>
      <c r="TC186" s="239"/>
      <c r="TD186" s="239"/>
      <c r="TE186" s="239"/>
      <c r="TF186" s="239"/>
      <c r="TG186" s="239"/>
      <c r="TH186" s="239"/>
      <c r="TI186" s="239"/>
      <c r="TJ186" s="239"/>
      <c r="TK186" s="239"/>
      <c r="TL186" s="239"/>
      <c r="TM186" s="239"/>
      <c r="TN186" s="239"/>
      <c r="TO186" s="239"/>
      <c r="TP186" s="239"/>
      <c r="TQ186" s="239"/>
      <c r="TR186" s="239"/>
      <c r="TS186" s="239"/>
      <c r="TT186" s="239"/>
      <c r="TU186" s="239"/>
      <c r="TV186" s="239"/>
      <c r="TW186" s="239"/>
      <c r="TX186" s="239"/>
      <c r="TY186" s="239"/>
      <c r="TZ186" s="239"/>
      <c r="UA186" s="239"/>
      <c r="UB186" s="239"/>
      <c r="UC186" s="239"/>
      <c r="UD186" s="239"/>
      <c r="UE186" s="239"/>
      <c r="UF186" s="239"/>
      <c r="UG186" s="239"/>
      <c r="UH186" s="239"/>
      <c r="UI186" s="239"/>
      <c r="UJ186" s="239"/>
      <c r="UK186" s="239"/>
      <c r="UL186" s="239"/>
      <c r="UM186" s="239"/>
      <c r="UN186" s="239"/>
      <c r="UO186" s="239"/>
      <c r="UP186" s="239"/>
      <c r="UQ186" s="239"/>
      <c r="UR186" s="239"/>
      <c r="US186" s="239"/>
      <c r="UT186" s="239"/>
      <c r="UU186" s="239"/>
      <c r="UV186" s="239"/>
      <c r="UW186" s="239"/>
      <c r="UX186" s="239"/>
      <c r="UY186" s="239"/>
      <c r="UZ186" s="239"/>
      <c r="VA186" s="239"/>
      <c r="VB186" s="239"/>
      <c r="VC186" s="239"/>
      <c r="VD186" s="239"/>
      <c r="VE186" s="239"/>
      <c r="VF186" s="239"/>
      <c r="VG186" s="239"/>
      <c r="VH186" s="239"/>
      <c r="VI186" s="239"/>
      <c r="VJ186" s="239"/>
      <c r="VK186" s="239"/>
      <c r="VL186" s="239"/>
      <c r="VM186" s="239"/>
      <c r="VN186" s="239"/>
      <c r="VO186" s="239"/>
      <c r="VP186" s="239"/>
      <c r="VQ186" s="239"/>
      <c r="VR186" s="239"/>
      <c r="VS186" s="239"/>
      <c r="VT186" s="239"/>
      <c r="VU186" s="239"/>
      <c r="VV186" s="239"/>
      <c r="VW186" s="239"/>
      <c r="VX186" s="239"/>
      <c r="VY186" s="239"/>
      <c r="VZ186" s="239"/>
      <c r="WA186" s="239"/>
      <c r="WB186" s="239"/>
      <c r="WC186" s="239"/>
      <c r="WD186" s="239"/>
      <c r="WE186" s="239"/>
      <c r="WF186" s="239"/>
      <c r="WG186" s="239"/>
      <c r="WH186" s="239"/>
      <c r="WI186" s="239"/>
      <c r="WJ186" s="239"/>
      <c r="WK186" s="239"/>
      <c r="WL186" s="239"/>
      <c r="WM186" s="239"/>
      <c r="WN186" s="239"/>
      <c r="WO186" s="239"/>
      <c r="WP186" s="239"/>
      <c r="WQ186" s="239"/>
      <c r="WR186" s="239"/>
      <c r="WS186" s="239"/>
      <c r="WT186" s="239"/>
      <c r="WU186" s="239"/>
      <c r="WV186" s="239"/>
      <c r="WW186" s="239"/>
      <c r="WX186" s="239"/>
      <c r="WY186" s="239"/>
      <c r="WZ186" s="239"/>
      <c r="XA186" s="239"/>
      <c r="XB186" s="239"/>
      <c r="XC186" s="239"/>
      <c r="XD186" s="239"/>
      <c r="XE186" s="239"/>
      <c r="XF186" s="239"/>
      <c r="XG186" s="239"/>
      <c r="XH186" s="239"/>
      <c r="XI186" s="239"/>
      <c r="XJ186" s="239"/>
      <c r="XK186" s="239"/>
      <c r="XL186" s="239"/>
      <c r="XM186" s="239"/>
      <c r="XN186" s="239"/>
      <c r="XO186" s="239"/>
      <c r="XP186" s="239"/>
      <c r="XQ186" s="239"/>
      <c r="XR186" s="239"/>
      <c r="XS186" s="239"/>
      <c r="XT186" s="239"/>
      <c r="XU186" s="239"/>
      <c r="XV186" s="239"/>
      <c r="XW186" s="239"/>
      <c r="XX186" s="239"/>
      <c r="XY186" s="239"/>
      <c r="XZ186" s="239"/>
      <c r="YA186" s="239"/>
      <c r="YB186" s="239"/>
      <c r="YC186" s="239"/>
      <c r="YD186" s="239"/>
      <c r="YE186" s="239"/>
      <c r="YF186" s="239"/>
      <c r="YG186" s="239"/>
      <c r="YH186" s="239"/>
      <c r="YI186" s="239"/>
      <c r="YJ186" s="239"/>
      <c r="YK186" s="239"/>
      <c r="YL186" s="239"/>
      <c r="YM186" s="239"/>
      <c r="YN186" s="239"/>
      <c r="YO186" s="239"/>
      <c r="YP186" s="239"/>
      <c r="YQ186" s="239"/>
      <c r="YR186" s="239"/>
      <c r="YS186" s="239"/>
      <c r="YT186" s="239"/>
      <c r="YU186" s="239"/>
      <c r="YV186" s="239"/>
      <c r="YW186" s="239"/>
      <c r="YX186" s="239"/>
      <c r="YY186" s="239"/>
      <c r="YZ186" s="239"/>
      <c r="ZA186" s="239"/>
      <c r="ZB186" s="239"/>
      <c r="ZC186" s="239"/>
      <c r="ZD186" s="239"/>
      <c r="ZE186" s="239"/>
      <c r="ZF186" s="239"/>
      <c r="ZG186" s="239"/>
      <c r="ZH186" s="239"/>
      <c r="ZI186" s="239"/>
      <c r="ZJ186" s="239"/>
      <c r="ZK186" s="239"/>
      <c r="ZL186" s="239"/>
      <c r="ZM186" s="239"/>
      <c r="ZN186" s="239"/>
      <c r="ZO186" s="239"/>
      <c r="ZP186" s="239"/>
      <c r="ZQ186" s="239"/>
      <c r="ZR186" s="239"/>
      <c r="ZS186" s="239"/>
      <c r="ZT186" s="239"/>
      <c r="ZU186" s="239"/>
      <c r="ZV186" s="239"/>
      <c r="ZW186" s="239"/>
      <c r="ZX186" s="239"/>
      <c r="ZY186" s="239"/>
      <c r="ZZ186" s="239"/>
      <c r="AAA186" s="239"/>
      <c r="AAB186" s="239"/>
      <c r="AAC186" s="239"/>
      <c r="AAD186" s="239"/>
      <c r="AAE186" s="239"/>
      <c r="AAF186" s="239"/>
      <c r="AAG186" s="239"/>
      <c r="AAH186" s="239"/>
      <c r="AAI186" s="239"/>
      <c r="AAJ186" s="239"/>
      <c r="AAK186" s="239"/>
      <c r="AAL186" s="239"/>
      <c r="AAM186" s="239"/>
      <c r="AAN186" s="239"/>
      <c r="AAO186" s="239"/>
      <c r="AAP186" s="239"/>
      <c r="AAQ186" s="239"/>
      <c r="AAR186" s="239"/>
      <c r="AAS186" s="239"/>
      <c r="AAT186" s="239"/>
      <c r="AAU186" s="239"/>
      <c r="AAV186" s="239"/>
      <c r="AAW186" s="239"/>
      <c r="AAX186" s="239"/>
      <c r="AAY186" s="239"/>
      <c r="AAZ186" s="239"/>
      <c r="ABA186" s="239"/>
      <c r="ABB186" s="239"/>
      <c r="ABC186" s="239"/>
      <c r="ABD186" s="239"/>
      <c r="ABE186" s="239"/>
      <c r="ABF186" s="239"/>
      <c r="ABG186" s="239"/>
      <c r="ABH186" s="239"/>
      <c r="ABI186" s="239"/>
      <c r="ABJ186" s="239"/>
      <c r="ABK186" s="239"/>
      <c r="ABL186" s="239"/>
      <c r="ABM186" s="239"/>
      <c r="ABN186" s="239"/>
      <c r="ABO186" s="239"/>
      <c r="ABP186" s="239"/>
      <c r="ABQ186" s="239"/>
      <c r="ABR186" s="239"/>
      <c r="ABS186" s="239"/>
      <c r="ABT186" s="239"/>
      <c r="ABU186" s="239"/>
      <c r="ABV186" s="239"/>
      <c r="ABW186" s="239"/>
      <c r="ABX186" s="239"/>
      <c r="ABY186" s="239"/>
      <c r="ABZ186" s="239"/>
      <c r="ACA186" s="239"/>
      <c r="ACB186" s="239"/>
      <c r="ACC186" s="239"/>
      <c r="ACD186" s="239"/>
      <c r="ACE186" s="239"/>
      <c r="ACF186" s="239"/>
      <c r="ACG186" s="239"/>
      <c r="ACH186" s="239"/>
      <c r="ACI186" s="239"/>
      <c r="ACJ186" s="239"/>
      <c r="ACK186" s="239"/>
      <c r="ACL186" s="239"/>
      <c r="ACM186" s="239"/>
      <c r="ACN186" s="239"/>
      <c r="ACO186" s="239"/>
      <c r="ACP186" s="239"/>
      <c r="ACQ186" s="239"/>
      <c r="ACR186" s="239"/>
      <c r="ACS186" s="239"/>
      <c r="ACT186" s="239"/>
      <c r="ACU186" s="239"/>
      <c r="ACV186" s="239"/>
    </row>
    <row r="187" spans="1:776" s="238" customFormat="1" ht="14.15" hidden="1" customHeight="1" x14ac:dyDescent="0.3">
      <c r="A187" s="653" t="str">
        <f>+'Formulario solicitud'!B68</f>
        <v>Hogares sin empleo con hijos a cargo</v>
      </c>
      <c r="B187" s="649"/>
      <c r="C187" s="497"/>
      <c r="D187" s="360" t="str">
        <f>+'Formulario solicitud'!E68</f>
        <v>___</v>
      </c>
      <c r="E187" s="301"/>
      <c r="F187" s="301"/>
      <c r="G187" s="301"/>
      <c r="H187" s="339"/>
      <c r="I187" s="340"/>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239"/>
      <c r="AY187" s="239"/>
      <c r="AZ187" s="239"/>
      <c r="BA187" s="239"/>
      <c r="BB187" s="239"/>
      <c r="BC187" s="239"/>
      <c r="BD187" s="239"/>
      <c r="BE187" s="239"/>
      <c r="BF187" s="239"/>
      <c r="BG187" s="239"/>
      <c r="BH187" s="239"/>
      <c r="BI187" s="239"/>
      <c r="BJ187" s="239"/>
      <c r="BK187" s="239"/>
      <c r="BL187" s="239"/>
      <c r="BM187" s="239"/>
      <c r="BN187" s="239"/>
      <c r="BO187" s="239"/>
      <c r="BP187" s="239"/>
      <c r="BQ187" s="239"/>
      <c r="BR187" s="239"/>
      <c r="BS187" s="239"/>
      <c r="BT187" s="239"/>
      <c r="BU187" s="239"/>
      <c r="BV187" s="239"/>
      <c r="BW187" s="239"/>
      <c r="BX187" s="239"/>
      <c r="BY187" s="239"/>
      <c r="BZ187" s="239"/>
      <c r="CA187" s="239"/>
      <c r="CB187" s="239"/>
      <c r="CC187" s="239"/>
      <c r="CD187" s="239"/>
      <c r="CE187" s="239"/>
      <c r="CF187" s="239"/>
      <c r="CG187" s="239"/>
      <c r="CH187" s="239"/>
      <c r="CI187" s="239"/>
      <c r="CJ187" s="239"/>
      <c r="CK187" s="239"/>
      <c r="CL187" s="239"/>
      <c r="CM187" s="239"/>
      <c r="CN187" s="239"/>
      <c r="CO187" s="239"/>
      <c r="CP187" s="239"/>
      <c r="CQ187" s="239"/>
      <c r="CR187" s="239"/>
      <c r="CS187" s="239"/>
      <c r="CT187" s="239"/>
      <c r="CU187" s="239"/>
      <c r="CV187" s="239"/>
      <c r="CW187" s="239"/>
      <c r="CX187" s="239"/>
      <c r="CY187" s="239"/>
      <c r="CZ187" s="239"/>
      <c r="DA187" s="239"/>
      <c r="DB187" s="239"/>
      <c r="DC187" s="239"/>
      <c r="DD187" s="239"/>
      <c r="DE187" s="239"/>
      <c r="DF187" s="239"/>
      <c r="DG187" s="239"/>
      <c r="DH187" s="239"/>
      <c r="DI187" s="239"/>
      <c r="DJ187" s="239"/>
      <c r="DK187" s="239"/>
      <c r="DL187" s="239"/>
      <c r="DM187" s="239"/>
      <c r="DN187" s="239"/>
      <c r="DO187" s="239"/>
      <c r="DP187" s="239"/>
      <c r="DQ187" s="239"/>
      <c r="DR187" s="239"/>
      <c r="DS187" s="239"/>
      <c r="DT187" s="239"/>
      <c r="DU187" s="239"/>
      <c r="DV187" s="239"/>
      <c r="DW187" s="239"/>
      <c r="DX187" s="239"/>
      <c r="DY187" s="239"/>
      <c r="DZ187" s="239"/>
      <c r="EA187" s="239"/>
      <c r="EB187" s="239"/>
      <c r="EC187" s="239"/>
      <c r="ED187" s="239"/>
      <c r="EE187" s="239"/>
      <c r="EF187" s="239"/>
      <c r="EG187" s="239"/>
      <c r="EH187" s="239"/>
      <c r="EI187" s="239"/>
      <c r="EJ187" s="239"/>
      <c r="EK187" s="239"/>
      <c r="EL187" s="239"/>
      <c r="EM187" s="239"/>
      <c r="EN187" s="239"/>
      <c r="EO187" s="239"/>
      <c r="EP187" s="239"/>
      <c r="EQ187" s="239"/>
      <c r="ER187" s="239"/>
      <c r="ES187" s="239"/>
      <c r="ET187" s="239"/>
      <c r="EU187" s="239"/>
      <c r="EV187" s="239"/>
      <c r="EW187" s="239"/>
      <c r="EX187" s="239"/>
      <c r="EY187" s="239"/>
      <c r="EZ187" s="239"/>
      <c r="FA187" s="239"/>
      <c r="FB187" s="239"/>
      <c r="FC187" s="239"/>
      <c r="FD187" s="239"/>
      <c r="FE187" s="239"/>
      <c r="FF187" s="239"/>
      <c r="FG187" s="239"/>
      <c r="FH187" s="239"/>
      <c r="FI187" s="239"/>
      <c r="FJ187" s="239"/>
      <c r="FK187" s="239"/>
      <c r="FL187" s="239"/>
      <c r="FM187" s="239"/>
      <c r="FN187" s="239"/>
      <c r="FO187" s="239"/>
      <c r="FP187" s="239"/>
      <c r="FQ187" s="239"/>
      <c r="FR187" s="239"/>
      <c r="FS187" s="239"/>
      <c r="FT187" s="239"/>
      <c r="FU187" s="239"/>
      <c r="FV187" s="239"/>
      <c r="FW187" s="239"/>
      <c r="FX187" s="239"/>
      <c r="FY187" s="239"/>
      <c r="FZ187" s="239"/>
      <c r="GA187" s="239"/>
      <c r="GB187" s="239"/>
      <c r="GC187" s="239"/>
      <c r="GD187" s="239"/>
      <c r="GE187" s="239"/>
      <c r="GF187" s="239"/>
      <c r="GG187" s="239"/>
      <c r="GH187" s="239"/>
      <c r="GI187" s="239"/>
      <c r="GJ187" s="239"/>
      <c r="GK187" s="239"/>
      <c r="GL187" s="239"/>
      <c r="GM187" s="239"/>
      <c r="GN187" s="239"/>
      <c r="GO187" s="239"/>
      <c r="GP187" s="239"/>
      <c r="GQ187" s="239"/>
      <c r="GR187" s="239"/>
      <c r="GS187" s="239"/>
      <c r="GT187" s="239"/>
      <c r="GU187" s="239"/>
      <c r="GV187" s="239"/>
      <c r="GW187" s="239"/>
      <c r="GX187" s="239"/>
      <c r="GY187" s="239"/>
      <c r="GZ187" s="239"/>
      <c r="HA187" s="239"/>
      <c r="HB187" s="239"/>
      <c r="HC187" s="239"/>
      <c r="HD187" s="239"/>
      <c r="HE187" s="239"/>
      <c r="HF187" s="239"/>
      <c r="HG187" s="239"/>
      <c r="HH187" s="239"/>
      <c r="HI187" s="239"/>
      <c r="HJ187" s="239"/>
      <c r="HK187" s="239"/>
      <c r="HL187" s="239"/>
      <c r="HM187" s="239"/>
      <c r="HN187" s="239"/>
      <c r="HO187" s="239"/>
      <c r="HP187" s="239"/>
      <c r="HQ187" s="239"/>
      <c r="HR187" s="239"/>
      <c r="HS187" s="239"/>
      <c r="HT187" s="239"/>
      <c r="HU187" s="239"/>
      <c r="HV187" s="239"/>
      <c r="HW187" s="239"/>
      <c r="HX187" s="239"/>
      <c r="HY187" s="239"/>
      <c r="HZ187" s="239"/>
      <c r="IA187" s="239"/>
      <c r="IB187" s="239"/>
      <c r="IC187" s="239"/>
      <c r="ID187" s="239"/>
      <c r="IE187" s="239"/>
      <c r="IF187" s="239"/>
      <c r="IG187" s="239"/>
      <c r="IH187" s="239"/>
      <c r="II187" s="239"/>
      <c r="IJ187" s="239"/>
      <c r="IK187" s="239"/>
      <c r="IL187" s="239"/>
      <c r="IM187" s="239"/>
      <c r="IN187" s="239"/>
      <c r="IO187" s="239"/>
      <c r="IP187" s="239"/>
      <c r="IQ187" s="239"/>
      <c r="IR187" s="239"/>
      <c r="IS187" s="239"/>
      <c r="IT187" s="239"/>
      <c r="IU187" s="239"/>
      <c r="IV187" s="239"/>
      <c r="IW187" s="239"/>
      <c r="IX187" s="239"/>
      <c r="IY187" s="239"/>
      <c r="IZ187" s="239"/>
      <c r="JA187" s="239"/>
      <c r="JB187" s="239"/>
      <c r="JC187" s="239"/>
      <c r="JD187" s="239"/>
      <c r="JE187" s="239"/>
      <c r="JF187" s="239"/>
      <c r="JG187" s="239"/>
      <c r="JH187" s="239"/>
      <c r="JI187" s="239"/>
      <c r="JJ187" s="239"/>
      <c r="JK187" s="239"/>
      <c r="JL187" s="239"/>
      <c r="JM187" s="239"/>
      <c r="JN187" s="239"/>
      <c r="JO187" s="239"/>
      <c r="JP187" s="239"/>
      <c r="JQ187" s="239"/>
      <c r="JR187" s="239"/>
      <c r="JS187" s="239"/>
      <c r="JT187" s="239"/>
      <c r="JU187" s="239"/>
      <c r="JV187" s="239"/>
      <c r="JW187" s="239"/>
      <c r="JX187" s="239"/>
      <c r="JY187" s="239"/>
      <c r="JZ187" s="239"/>
      <c r="KA187" s="239"/>
      <c r="KB187" s="239"/>
      <c r="KC187" s="239"/>
      <c r="KD187" s="239"/>
      <c r="KE187" s="239"/>
      <c r="KF187" s="239"/>
      <c r="KG187" s="239"/>
      <c r="KH187" s="239"/>
      <c r="KI187" s="239"/>
      <c r="KJ187" s="239"/>
      <c r="KK187" s="239"/>
      <c r="KL187" s="239"/>
      <c r="KM187" s="239"/>
      <c r="KN187" s="239"/>
      <c r="KO187" s="239"/>
      <c r="KP187" s="239"/>
      <c r="KQ187" s="239"/>
      <c r="KR187" s="239"/>
      <c r="KS187" s="239"/>
      <c r="KT187" s="239"/>
      <c r="KU187" s="239"/>
      <c r="KV187" s="239"/>
      <c r="KW187" s="239"/>
      <c r="KX187" s="239"/>
      <c r="KY187" s="239"/>
      <c r="KZ187" s="239"/>
      <c r="LA187" s="239"/>
      <c r="LB187" s="239"/>
      <c r="LC187" s="239"/>
      <c r="LD187" s="239"/>
      <c r="LE187" s="239"/>
      <c r="LF187" s="239"/>
      <c r="LG187" s="239"/>
      <c r="LH187" s="239"/>
      <c r="LI187" s="239"/>
      <c r="LJ187" s="239"/>
      <c r="LK187" s="239"/>
      <c r="LL187" s="239"/>
      <c r="LM187" s="239"/>
      <c r="LN187" s="239"/>
      <c r="LO187" s="239"/>
      <c r="LP187" s="239"/>
      <c r="LQ187" s="239"/>
      <c r="LR187" s="239"/>
      <c r="LS187" s="239"/>
      <c r="LT187" s="239"/>
      <c r="LU187" s="239"/>
      <c r="LV187" s="239"/>
      <c r="LW187" s="239"/>
      <c r="LX187" s="239"/>
      <c r="LY187" s="239"/>
      <c r="LZ187" s="239"/>
      <c r="MA187" s="239"/>
      <c r="MB187" s="239"/>
      <c r="MC187" s="239"/>
      <c r="MD187" s="239"/>
      <c r="ME187" s="239"/>
      <c r="MF187" s="239"/>
      <c r="MG187" s="239"/>
      <c r="MH187" s="239"/>
      <c r="MI187" s="239"/>
      <c r="MJ187" s="239"/>
      <c r="MK187" s="239"/>
      <c r="ML187" s="239"/>
      <c r="MM187" s="239"/>
      <c r="MN187" s="239"/>
      <c r="MO187" s="239"/>
      <c r="MP187" s="239"/>
      <c r="MQ187" s="239"/>
      <c r="MR187" s="239"/>
      <c r="MS187" s="239"/>
      <c r="MT187" s="239"/>
      <c r="MU187" s="239"/>
      <c r="MV187" s="239"/>
      <c r="MW187" s="239"/>
      <c r="MX187" s="239"/>
      <c r="MY187" s="239"/>
      <c r="MZ187" s="239"/>
      <c r="NA187" s="239"/>
      <c r="NB187" s="239"/>
      <c r="NC187" s="239"/>
      <c r="ND187" s="239"/>
      <c r="NE187" s="239"/>
      <c r="NF187" s="239"/>
      <c r="NG187" s="239"/>
      <c r="NH187" s="239"/>
      <c r="NI187" s="239"/>
      <c r="NJ187" s="239"/>
      <c r="NK187" s="239"/>
      <c r="NL187" s="239"/>
      <c r="NM187" s="239"/>
      <c r="NN187" s="239"/>
      <c r="NO187" s="239"/>
      <c r="NP187" s="239"/>
      <c r="NQ187" s="239"/>
      <c r="NR187" s="239"/>
      <c r="NS187" s="239"/>
      <c r="NT187" s="239"/>
      <c r="NU187" s="239"/>
      <c r="NV187" s="239"/>
      <c r="NW187" s="239"/>
      <c r="NX187" s="239"/>
      <c r="NY187" s="239"/>
      <c r="NZ187" s="239"/>
      <c r="OA187" s="239"/>
      <c r="OB187" s="239"/>
      <c r="OC187" s="239"/>
      <c r="OD187" s="239"/>
      <c r="OE187" s="239"/>
      <c r="OF187" s="239"/>
      <c r="OG187" s="239"/>
      <c r="OH187" s="239"/>
      <c r="OI187" s="239"/>
      <c r="OJ187" s="239"/>
      <c r="OK187" s="239"/>
      <c r="OL187" s="239"/>
      <c r="OM187" s="239"/>
      <c r="ON187" s="239"/>
      <c r="OO187" s="239"/>
      <c r="OP187" s="239"/>
      <c r="OQ187" s="239"/>
      <c r="OR187" s="239"/>
      <c r="OS187" s="239"/>
      <c r="OT187" s="239"/>
      <c r="OU187" s="239"/>
      <c r="OV187" s="239"/>
      <c r="OW187" s="239"/>
      <c r="OX187" s="239"/>
      <c r="OY187" s="239"/>
      <c r="OZ187" s="239"/>
      <c r="PA187" s="239"/>
      <c r="PB187" s="239"/>
      <c r="PC187" s="239"/>
      <c r="PD187" s="239"/>
      <c r="PE187" s="239"/>
      <c r="PF187" s="239"/>
      <c r="PG187" s="239"/>
      <c r="PH187" s="239"/>
      <c r="PI187" s="239"/>
      <c r="PJ187" s="239"/>
      <c r="PK187" s="239"/>
      <c r="PL187" s="239"/>
      <c r="PM187" s="239"/>
      <c r="PN187" s="239"/>
      <c r="PO187" s="239"/>
      <c r="PP187" s="239"/>
      <c r="PQ187" s="239"/>
      <c r="PR187" s="239"/>
      <c r="PS187" s="239"/>
      <c r="PT187" s="239"/>
      <c r="PU187" s="239"/>
      <c r="PV187" s="239"/>
      <c r="PW187" s="239"/>
      <c r="PX187" s="239"/>
      <c r="PY187" s="239"/>
      <c r="PZ187" s="239"/>
      <c r="QA187" s="239"/>
      <c r="QB187" s="239"/>
      <c r="QC187" s="239"/>
      <c r="QD187" s="239"/>
      <c r="QE187" s="239"/>
      <c r="QF187" s="239"/>
      <c r="QG187" s="239"/>
      <c r="QH187" s="239"/>
      <c r="QI187" s="239"/>
      <c r="QJ187" s="239"/>
      <c r="QK187" s="239"/>
      <c r="QL187" s="239"/>
      <c r="QM187" s="239"/>
      <c r="QN187" s="239"/>
      <c r="QO187" s="239"/>
      <c r="QP187" s="239"/>
      <c r="QQ187" s="239"/>
      <c r="QR187" s="239"/>
      <c r="QS187" s="239"/>
      <c r="QT187" s="239"/>
      <c r="QU187" s="239"/>
      <c r="QV187" s="239"/>
      <c r="QW187" s="239"/>
      <c r="QX187" s="239"/>
      <c r="QY187" s="239"/>
      <c r="QZ187" s="239"/>
      <c r="RA187" s="239"/>
      <c r="RB187" s="239"/>
      <c r="RC187" s="239"/>
      <c r="RD187" s="239"/>
      <c r="RE187" s="239"/>
      <c r="RF187" s="239"/>
      <c r="RG187" s="239"/>
      <c r="RH187" s="239"/>
      <c r="RI187" s="239"/>
      <c r="RJ187" s="239"/>
      <c r="RK187" s="239"/>
      <c r="RL187" s="239"/>
      <c r="RM187" s="239"/>
      <c r="RN187" s="239"/>
      <c r="RO187" s="239"/>
      <c r="RP187" s="239"/>
      <c r="RQ187" s="239"/>
      <c r="RR187" s="239"/>
      <c r="RS187" s="239"/>
      <c r="RT187" s="239"/>
      <c r="RU187" s="239"/>
      <c r="RV187" s="239"/>
      <c r="RW187" s="239"/>
      <c r="RX187" s="239"/>
      <c r="RY187" s="239"/>
      <c r="RZ187" s="239"/>
      <c r="SA187" s="239"/>
      <c r="SB187" s="239"/>
      <c r="SC187" s="239"/>
      <c r="SD187" s="239"/>
      <c r="SE187" s="239"/>
      <c r="SF187" s="239"/>
      <c r="SG187" s="239"/>
      <c r="SH187" s="239"/>
      <c r="SI187" s="239"/>
      <c r="SJ187" s="239"/>
      <c r="SK187" s="239"/>
      <c r="SL187" s="239"/>
      <c r="SM187" s="239"/>
      <c r="SN187" s="239"/>
      <c r="SO187" s="239"/>
      <c r="SP187" s="239"/>
      <c r="SQ187" s="239"/>
      <c r="SR187" s="239"/>
      <c r="SS187" s="239"/>
      <c r="ST187" s="239"/>
      <c r="SU187" s="239"/>
      <c r="SV187" s="239"/>
      <c r="SW187" s="239"/>
      <c r="SX187" s="239"/>
      <c r="SY187" s="239"/>
      <c r="SZ187" s="239"/>
      <c r="TA187" s="239"/>
      <c r="TB187" s="239"/>
      <c r="TC187" s="239"/>
      <c r="TD187" s="239"/>
      <c r="TE187" s="239"/>
      <c r="TF187" s="239"/>
      <c r="TG187" s="239"/>
      <c r="TH187" s="239"/>
      <c r="TI187" s="239"/>
      <c r="TJ187" s="239"/>
      <c r="TK187" s="239"/>
      <c r="TL187" s="239"/>
      <c r="TM187" s="239"/>
      <c r="TN187" s="239"/>
      <c r="TO187" s="239"/>
      <c r="TP187" s="239"/>
      <c r="TQ187" s="239"/>
      <c r="TR187" s="239"/>
      <c r="TS187" s="239"/>
      <c r="TT187" s="239"/>
      <c r="TU187" s="239"/>
      <c r="TV187" s="239"/>
      <c r="TW187" s="239"/>
      <c r="TX187" s="239"/>
      <c r="TY187" s="239"/>
      <c r="TZ187" s="239"/>
      <c r="UA187" s="239"/>
      <c r="UB187" s="239"/>
      <c r="UC187" s="239"/>
      <c r="UD187" s="239"/>
      <c r="UE187" s="239"/>
      <c r="UF187" s="239"/>
      <c r="UG187" s="239"/>
      <c r="UH187" s="239"/>
      <c r="UI187" s="239"/>
      <c r="UJ187" s="239"/>
      <c r="UK187" s="239"/>
      <c r="UL187" s="239"/>
      <c r="UM187" s="239"/>
      <c r="UN187" s="239"/>
      <c r="UO187" s="239"/>
      <c r="UP187" s="239"/>
      <c r="UQ187" s="239"/>
      <c r="UR187" s="239"/>
      <c r="US187" s="239"/>
      <c r="UT187" s="239"/>
      <c r="UU187" s="239"/>
      <c r="UV187" s="239"/>
      <c r="UW187" s="239"/>
      <c r="UX187" s="239"/>
      <c r="UY187" s="239"/>
      <c r="UZ187" s="239"/>
      <c r="VA187" s="239"/>
      <c r="VB187" s="239"/>
      <c r="VC187" s="239"/>
      <c r="VD187" s="239"/>
      <c r="VE187" s="239"/>
      <c r="VF187" s="239"/>
      <c r="VG187" s="239"/>
      <c r="VH187" s="239"/>
      <c r="VI187" s="239"/>
      <c r="VJ187" s="239"/>
      <c r="VK187" s="239"/>
      <c r="VL187" s="239"/>
      <c r="VM187" s="239"/>
      <c r="VN187" s="239"/>
      <c r="VO187" s="239"/>
      <c r="VP187" s="239"/>
      <c r="VQ187" s="239"/>
      <c r="VR187" s="239"/>
      <c r="VS187" s="239"/>
      <c r="VT187" s="239"/>
      <c r="VU187" s="239"/>
      <c r="VV187" s="239"/>
      <c r="VW187" s="239"/>
      <c r="VX187" s="239"/>
      <c r="VY187" s="239"/>
      <c r="VZ187" s="239"/>
      <c r="WA187" s="239"/>
      <c r="WB187" s="239"/>
      <c r="WC187" s="239"/>
      <c r="WD187" s="239"/>
      <c r="WE187" s="239"/>
      <c r="WF187" s="239"/>
      <c r="WG187" s="239"/>
      <c r="WH187" s="239"/>
      <c r="WI187" s="239"/>
      <c r="WJ187" s="239"/>
      <c r="WK187" s="239"/>
      <c r="WL187" s="239"/>
      <c r="WM187" s="239"/>
      <c r="WN187" s="239"/>
      <c r="WO187" s="239"/>
      <c r="WP187" s="239"/>
      <c r="WQ187" s="239"/>
      <c r="WR187" s="239"/>
      <c r="WS187" s="239"/>
      <c r="WT187" s="239"/>
      <c r="WU187" s="239"/>
      <c r="WV187" s="239"/>
      <c r="WW187" s="239"/>
      <c r="WX187" s="239"/>
      <c r="WY187" s="239"/>
      <c r="WZ187" s="239"/>
      <c r="XA187" s="239"/>
      <c r="XB187" s="239"/>
      <c r="XC187" s="239"/>
      <c r="XD187" s="239"/>
      <c r="XE187" s="239"/>
      <c r="XF187" s="239"/>
      <c r="XG187" s="239"/>
      <c r="XH187" s="239"/>
      <c r="XI187" s="239"/>
      <c r="XJ187" s="239"/>
      <c r="XK187" s="239"/>
      <c r="XL187" s="239"/>
      <c r="XM187" s="239"/>
      <c r="XN187" s="239"/>
      <c r="XO187" s="239"/>
      <c r="XP187" s="239"/>
      <c r="XQ187" s="239"/>
      <c r="XR187" s="239"/>
      <c r="XS187" s="239"/>
      <c r="XT187" s="239"/>
      <c r="XU187" s="239"/>
      <c r="XV187" s="239"/>
      <c r="XW187" s="239"/>
      <c r="XX187" s="239"/>
      <c r="XY187" s="239"/>
      <c r="XZ187" s="239"/>
      <c r="YA187" s="239"/>
      <c r="YB187" s="239"/>
      <c r="YC187" s="239"/>
      <c r="YD187" s="239"/>
      <c r="YE187" s="239"/>
      <c r="YF187" s="239"/>
      <c r="YG187" s="239"/>
      <c r="YH187" s="239"/>
      <c r="YI187" s="239"/>
      <c r="YJ187" s="239"/>
      <c r="YK187" s="239"/>
      <c r="YL187" s="239"/>
      <c r="YM187" s="239"/>
      <c r="YN187" s="239"/>
      <c r="YO187" s="239"/>
      <c r="YP187" s="239"/>
      <c r="YQ187" s="239"/>
      <c r="YR187" s="239"/>
      <c r="YS187" s="239"/>
      <c r="YT187" s="239"/>
      <c r="YU187" s="239"/>
      <c r="YV187" s="239"/>
      <c r="YW187" s="239"/>
      <c r="YX187" s="239"/>
      <c r="YY187" s="239"/>
      <c r="YZ187" s="239"/>
      <c r="ZA187" s="239"/>
      <c r="ZB187" s="239"/>
      <c r="ZC187" s="239"/>
      <c r="ZD187" s="239"/>
      <c r="ZE187" s="239"/>
      <c r="ZF187" s="239"/>
      <c r="ZG187" s="239"/>
      <c r="ZH187" s="239"/>
      <c r="ZI187" s="239"/>
      <c r="ZJ187" s="239"/>
      <c r="ZK187" s="239"/>
      <c r="ZL187" s="239"/>
      <c r="ZM187" s="239"/>
      <c r="ZN187" s="239"/>
      <c r="ZO187" s="239"/>
      <c r="ZP187" s="239"/>
      <c r="ZQ187" s="239"/>
      <c r="ZR187" s="239"/>
      <c r="ZS187" s="239"/>
      <c r="ZT187" s="239"/>
      <c r="ZU187" s="239"/>
      <c r="ZV187" s="239"/>
      <c r="ZW187" s="239"/>
      <c r="ZX187" s="239"/>
      <c r="ZY187" s="239"/>
      <c r="ZZ187" s="239"/>
      <c r="AAA187" s="239"/>
      <c r="AAB187" s="239"/>
      <c r="AAC187" s="239"/>
      <c r="AAD187" s="239"/>
      <c r="AAE187" s="239"/>
      <c r="AAF187" s="239"/>
      <c r="AAG187" s="239"/>
      <c r="AAH187" s="239"/>
      <c r="AAI187" s="239"/>
      <c r="AAJ187" s="239"/>
      <c r="AAK187" s="239"/>
      <c r="AAL187" s="239"/>
      <c r="AAM187" s="239"/>
      <c r="AAN187" s="239"/>
      <c r="AAO187" s="239"/>
      <c r="AAP187" s="239"/>
      <c r="AAQ187" s="239"/>
      <c r="AAR187" s="239"/>
      <c r="AAS187" s="239"/>
      <c r="AAT187" s="239"/>
      <c r="AAU187" s="239"/>
      <c r="AAV187" s="239"/>
      <c r="AAW187" s="239"/>
      <c r="AAX187" s="239"/>
      <c r="AAY187" s="239"/>
      <c r="AAZ187" s="239"/>
      <c r="ABA187" s="239"/>
      <c r="ABB187" s="239"/>
      <c r="ABC187" s="239"/>
      <c r="ABD187" s="239"/>
      <c r="ABE187" s="239"/>
      <c r="ABF187" s="239"/>
      <c r="ABG187" s="239"/>
      <c r="ABH187" s="239"/>
      <c r="ABI187" s="239"/>
      <c r="ABJ187" s="239"/>
      <c r="ABK187" s="239"/>
      <c r="ABL187" s="239"/>
      <c r="ABM187" s="239"/>
      <c r="ABN187" s="239"/>
      <c r="ABO187" s="239"/>
      <c r="ABP187" s="239"/>
      <c r="ABQ187" s="239"/>
      <c r="ABR187" s="239"/>
      <c r="ABS187" s="239"/>
      <c r="ABT187" s="239"/>
      <c r="ABU187" s="239"/>
      <c r="ABV187" s="239"/>
      <c r="ABW187" s="239"/>
      <c r="ABX187" s="239"/>
      <c r="ABY187" s="239"/>
      <c r="ABZ187" s="239"/>
      <c r="ACA187" s="239"/>
      <c r="ACB187" s="239"/>
      <c r="ACC187" s="239"/>
      <c r="ACD187" s="239"/>
      <c r="ACE187" s="239"/>
      <c r="ACF187" s="239"/>
      <c r="ACG187" s="239"/>
      <c r="ACH187" s="239"/>
      <c r="ACI187" s="239"/>
      <c r="ACJ187" s="239"/>
      <c r="ACK187" s="239"/>
      <c r="ACL187" s="239"/>
      <c r="ACM187" s="239"/>
      <c r="ACN187" s="239"/>
      <c r="ACO187" s="239"/>
      <c r="ACP187" s="239"/>
      <c r="ACQ187" s="239"/>
      <c r="ACR187" s="239"/>
      <c r="ACS187" s="239"/>
      <c r="ACT187" s="239"/>
      <c r="ACU187" s="239"/>
      <c r="ACV187" s="239"/>
    </row>
    <row r="188" spans="1:776" s="238" customFormat="1" ht="14.15" hidden="1" customHeight="1" x14ac:dyDescent="0.3">
      <c r="A188" s="361" t="s">
        <v>1823</v>
      </c>
      <c r="B188" s="654">
        <f>+'Formulario solicitud'!C18</f>
        <v>0</v>
      </c>
      <c r="C188" s="655"/>
      <c r="D188" s="656"/>
      <c r="E188" s="362" t="s">
        <v>1824</v>
      </c>
      <c r="F188" s="363"/>
      <c r="G188" s="301"/>
      <c r="H188" s="339"/>
      <c r="I188" s="340"/>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239"/>
      <c r="AY188" s="239"/>
      <c r="AZ188" s="239"/>
      <c r="BA188" s="239"/>
      <c r="BB188" s="239"/>
      <c r="BC188" s="239"/>
      <c r="BD188" s="239"/>
      <c r="BE188" s="239"/>
      <c r="BF188" s="239"/>
      <c r="BG188" s="239"/>
      <c r="BH188" s="239"/>
      <c r="BI188" s="239"/>
      <c r="BJ188" s="239"/>
      <c r="BK188" s="239"/>
      <c r="BL188" s="239"/>
      <c r="BM188" s="239"/>
      <c r="BN188" s="239"/>
      <c r="BO188" s="239"/>
      <c r="BP188" s="239"/>
      <c r="BQ188" s="239"/>
      <c r="BR188" s="239"/>
      <c r="BS188" s="239"/>
      <c r="BT188" s="239"/>
      <c r="BU188" s="239"/>
      <c r="BV188" s="239"/>
      <c r="BW188" s="239"/>
      <c r="BX188" s="239"/>
      <c r="BY188" s="239"/>
      <c r="BZ188" s="239"/>
      <c r="CA188" s="239"/>
      <c r="CB188" s="239"/>
      <c r="CC188" s="239"/>
      <c r="CD188" s="239"/>
      <c r="CE188" s="239"/>
      <c r="CF188" s="239"/>
      <c r="CG188" s="239"/>
      <c r="CH188" s="239"/>
      <c r="CI188" s="239"/>
      <c r="CJ188" s="239"/>
      <c r="CK188" s="239"/>
      <c r="CL188" s="239"/>
      <c r="CM188" s="239"/>
      <c r="CN188" s="239"/>
      <c r="CO188" s="239"/>
      <c r="CP188" s="239"/>
      <c r="CQ188" s="239"/>
      <c r="CR188" s="239"/>
      <c r="CS188" s="239"/>
      <c r="CT188" s="239"/>
      <c r="CU188" s="239"/>
      <c r="CV188" s="239"/>
      <c r="CW188" s="239"/>
      <c r="CX188" s="239"/>
      <c r="CY188" s="239"/>
      <c r="CZ188" s="239"/>
      <c r="DA188" s="239"/>
      <c r="DB188" s="239"/>
      <c r="DC188" s="239"/>
      <c r="DD188" s="239"/>
      <c r="DE188" s="239"/>
      <c r="DF188" s="239"/>
      <c r="DG188" s="239"/>
      <c r="DH188" s="239"/>
      <c r="DI188" s="239"/>
      <c r="DJ188" s="239"/>
      <c r="DK188" s="239"/>
      <c r="DL188" s="239"/>
      <c r="DM188" s="239"/>
      <c r="DN188" s="239"/>
      <c r="DO188" s="239"/>
      <c r="DP188" s="239"/>
      <c r="DQ188" s="239"/>
      <c r="DR188" s="239"/>
      <c r="DS188" s="239"/>
      <c r="DT188" s="239"/>
      <c r="DU188" s="239"/>
      <c r="DV188" s="239"/>
      <c r="DW188" s="239"/>
      <c r="DX188" s="239"/>
      <c r="DY188" s="239"/>
      <c r="DZ188" s="239"/>
      <c r="EA188" s="239"/>
      <c r="EB188" s="239"/>
      <c r="EC188" s="239"/>
      <c r="ED188" s="239"/>
      <c r="EE188" s="239"/>
      <c r="EF188" s="239"/>
      <c r="EG188" s="239"/>
      <c r="EH188" s="239"/>
      <c r="EI188" s="239"/>
      <c r="EJ188" s="239"/>
      <c r="EK188" s="239"/>
      <c r="EL188" s="239"/>
      <c r="EM188" s="239"/>
      <c r="EN188" s="239"/>
      <c r="EO188" s="239"/>
      <c r="EP188" s="239"/>
      <c r="EQ188" s="239"/>
      <c r="ER188" s="239"/>
      <c r="ES188" s="239"/>
      <c r="ET188" s="239"/>
      <c r="EU188" s="239"/>
      <c r="EV188" s="239"/>
      <c r="EW188" s="239"/>
      <c r="EX188" s="239"/>
      <c r="EY188" s="239"/>
      <c r="EZ188" s="239"/>
      <c r="FA188" s="239"/>
      <c r="FB188" s="239"/>
      <c r="FC188" s="239"/>
      <c r="FD188" s="239"/>
      <c r="FE188" s="239"/>
      <c r="FF188" s="239"/>
      <c r="FG188" s="239"/>
      <c r="FH188" s="239"/>
      <c r="FI188" s="239"/>
      <c r="FJ188" s="239"/>
      <c r="FK188" s="239"/>
      <c r="FL188" s="239"/>
      <c r="FM188" s="239"/>
      <c r="FN188" s="239"/>
      <c r="FO188" s="239"/>
      <c r="FP188" s="239"/>
      <c r="FQ188" s="239"/>
      <c r="FR188" s="239"/>
      <c r="FS188" s="239"/>
      <c r="FT188" s="239"/>
      <c r="FU188" s="239"/>
      <c r="FV188" s="239"/>
      <c r="FW188" s="239"/>
      <c r="FX188" s="239"/>
      <c r="FY188" s="239"/>
      <c r="FZ188" s="239"/>
      <c r="GA188" s="239"/>
      <c r="GB188" s="239"/>
      <c r="GC188" s="239"/>
      <c r="GD188" s="239"/>
      <c r="GE188" s="239"/>
      <c r="GF188" s="239"/>
      <c r="GG188" s="239"/>
      <c r="GH188" s="239"/>
      <c r="GI188" s="239"/>
      <c r="GJ188" s="239"/>
      <c r="GK188" s="239"/>
      <c r="GL188" s="239"/>
      <c r="GM188" s="239"/>
      <c r="GN188" s="239"/>
      <c r="GO188" s="239"/>
      <c r="GP188" s="239"/>
      <c r="GQ188" s="239"/>
      <c r="GR188" s="239"/>
      <c r="GS188" s="239"/>
      <c r="GT188" s="239"/>
      <c r="GU188" s="239"/>
      <c r="GV188" s="239"/>
      <c r="GW188" s="239"/>
      <c r="GX188" s="239"/>
      <c r="GY188" s="239"/>
      <c r="GZ188" s="239"/>
      <c r="HA188" s="239"/>
      <c r="HB188" s="239"/>
      <c r="HC188" s="239"/>
      <c r="HD188" s="239"/>
      <c r="HE188" s="239"/>
      <c r="HF188" s="239"/>
      <c r="HG188" s="239"/>
      <c r="HH188" s="239"/>
      <c r="HI188" s="239"/>
      <c r="HJ188" s="239"/>
      <c r="HK188" s="239"/>
      <c r="HL188" s="239"/>
      <c r="HM188" s="239"/>
      <c r="HN188" s="239"/>
      <c r="HO188" s="239"/>
      <c r="HP188" s="239"/>
      <c r="HQ188" s="239"/>
      <c r="HR188" s="239"/>
      <c r="HS188" s="239"/>
      <c r="HT188" s="239"/>
      <c r="HU188" s="239"/>
      <c r="HV188" s="239"/>
      <c r="HW188" s="239"/>
      <c r="HX188" s="239"/>
      <c r="HY188" s="239"/>
      <c r="HZ188" s="239"/>
      <c r="IA188" s="239"/>
      <c r="IB188" s="239"/>
      <c r="IC188" s="239"/>
      <c r="ID188" s="239"/>
      <c r="IE188" s="239"/>
      <c r="IF188" s="239"/>
      <c r="IG188" s="239"/>
      <c r="IH188" s="239"/>
      <c r="II188" s="239"/>
      <c r="IJ188" s="239"/>
      <c r="IK188" s="239"/>
      <c r="IL188" s="239"/>
      <c r="IM188" s="239"/>
      <c r="IN188" s="239"/>
      <c r="IO188" s="239"/>
      <c r="IP188" s="239"/>
      <c r="IQ188" s="239"/>
      <c r="IR188" s="239"/>
      <c r="IS188" s="239"/>
      <c r="IT188" s="239"/>
      <c r="IU188" s="239"/>
      <c r="IV188" s="239"/>
      <c r="IW188" s="239"/>
      <c r="IX188" s="239"/>
      <c r="IY188" s="239"/>
      <c r="IZ188" s="239"/>
      <c r="JA188" s="239"/>
      <c r="JB188" s="239"/>
      <c r="JC188" s="239"/>
      <c r="JD188" s="239"/>
      <c r="JE188" s="239"/>
      <c r="JF188" s="239"/>
      <c r="JG188" s="239"/>
      <c r="JH188" s="239"/>
      <c r="JI188" s="239"/>
      <c r="JJ188" s="239"/>
      <c r="JK188" s="239"/>
      <c r="JL188" s="239"/>
      <c r="JM188" s="239"/>
      <c r="JN188" s="239"/>
      <c r="JO188" s="239"/>
      <c r="JP188" s="239"/>
      <c r="JQ188" s="239"/>
      <c r="JR188" s="239"/>
      <c r="JS188" s="239"/>
      <c r="JT188" s="239"/>
      <c r="JU188" s="239"/>
      <c r="JV188" s="239"/>
      <c r="JW188" s="239"/>
      <c r="JX188" s="239"/>
      <c r="JY188" s="239"/>
      <c r="JZ188" s="239"/>
      <c r="KA188" s="239"/>
      <c r="KB188" s="239"/>
      <c r="KC188" s="239"/>
      <c r="KD188" s="239"/>
      <c r="KE188" s="239"/>
      <c r="KF188" s="239"/>
      <c r="KG188" s="239"/>
      <c r="KH188" s="239"/>
      <c r="KI188" s="239"/>
      <c r="KJ188" s="239"/>
      <c r="KK188" s="239"/>
      <c r="KL188" s="239"/>
      <c r="KM188" s="239"/>
      <c r="KN188" s="239"/>
      <c r="KO188" s="239"/>
      <c r="KP188" s="239"/>
      <c r="KQ188" s="239"/>
      <c r="KR188" s="239"/>
      <c r="KS188" s="239"/>
      <c r="KT188" s="239"/>
      <c r="KU188" s="239"/>
      <c r="KV188" s="239"/>
      <c r="KW188" s="239"/>
      <c r="KX188" s="239"/>
      <c r="KY188" s="239"/>
      <c r="KZ188" s="239"/>
      <c r="LA188" s="239"/>
      <c r="LB188" s="239"/>
      <c r="LC188" s="239"/>
      <c r="LD188" s="239"/>
      <c r="LE188" s="239"/>
      <c r="LF188" s="239"/>
      <c r="LG188" s="239"/>
      <c r="LH188" s="239"/>
      <c r="LI188" s="239"/>
      <c r="LJ188" s="239"/>
      <c r="LK188" s="239"/>
      <c r="LL188" s="239"/>
      <c r="LM188" s="239"/>
      <c r="LN188" s="239"/>
      <c r="LO188" s="239"/>
      <c r="LP188" s="239"/>
      <c r="LQ188" s="239"/>
      <c r="LR188" s="239"/>
      <c r="LS188" s="239"/>
      <c r="LT188" s="239"/>
      <c r="LU188" s="239"/>
      <c r="LV188" s="239"/>
      <c r="LW188" s="239"/>
      <c r="LX188" s="239"/>
      <c r="LY188" s="239"/>
      <c r="LZ188" s="239"/>
      <c r="MA188" s="239"/>
      <c r="MB188" s="239"/>
      <c r="MC188" s="239"/>
      <c r="MD188" s="239"/>
      <c r="ME188" s="239"/>
      <c r="MF188" s="239"/>
      <c r="MG188" s="239"/>
      <c r="MH188" s="239"/>
      <c r="MI188" s="239"/>
      <c r="MJ188" s="239"/>
      <c r="MK188" s="239"/>
      <c r="ML188" s="239"/>
      <c r="MM188" s="239"/>
      <c r="MN188" s="239"/>
      <c r="MO188" s="239"/>
      <c r="MP188" s="239"/>
      <c r="MQ188" s="239"/>
      <c r="MR188" s="239"/>
      <c r="MS188" s="239"/>
      <c r="MT188" s="239"/>
      <c r="MU188" s="239"/>
      <c r="MV188" s="239"/>
      <c r="MW188" s="239"/>
      <c r="MX188" s="239"/>
      <c r="MY188" s="239"/>
      <c r="MZ188" s="239"/>
      <c r="NA188" s="239"/>
      <c r="NB188" s="239"/>
      <c r="NC188" s="239"/>
      <c r="ND188" s="239"/>
      <c r="NE188" s="239"/>
      <c r="NF188" s="239"/>
      <c r="NG188" s="239"/>
      <c r="NH188" s="239"/>
      <c r="NI188" s="239"/>
      <c r="NJ188" s="239"/>
      <c r="NK188" s="239"/>
      <c r="NL188" s="239"/>
      <c r="NM188" s="239"/>
      <c r="NN188" s="239"/>
      <c r="NO188" s="239"/>
      <c r="NP188" s="239"/>
      <c r="NQ188" s="239"/>
      <c r="NR188" s="239"/>
      <c r="NS188" s="239"/>
      <c r="NT188" s="239"/>
      <c r="NU188" s="239"/>
      <c r="NV188" s="239"/>
      <c r="NW188" s="239"/>
      <c r="NX188" s="239"/>
      <c r="NY188" s="239"/>
      <c r="NZ188" s="239"/>
      <c r="OA188" s="239"/>
      <c r="OB188" s="239"/>
      <c r="OC188" s="239"/>
      <c r="OD188" s="239"/>
      <c r="OE188" s="239"/>
      <c r="OF188" s="239"/>
      <c r="OG188" s="239"/>
      <c r="OH188" s="239"/>
      <c r="OI188" s="239"/>
      <c r="OJ188" s="239"/>
      <c r="OK188" s="239"/>
      <c r="OL188" s="239"/>
      <c r="OM188" s="239"/>
      <c r="ON188" s="239"/>
      <c r="OO188" s="239"/>
      <c r="OP188" s="239"/>
      <c r="OQ188" s="239"/>
      <c r="OR188" s="239"/>
      <c r="OS188" s="239"/>
      <c r="OT188" s="239"/>
      <c r="OU188" s="239"/>
      <c r="OV188" s="239"/>
      <c r="OW188" s="239"/>
      <c r="OX188" s="239"/>
      <c r="OY188" s="239"/>
      <c r="OZ188" s="239"/>
      <c r="PA188" s="239"/>
      <c r="PB188" s="239"/>
      <c r="PC188" s="239"/>
      <c r="PD188" s="239"/>
      <c r="PE188" s="239"/>
      <c r="PF188" s="239"/>
      <c r="PG188" s="239"/>
      <c r="PH188" s="239"/>
      <c r="PI188" s="239"/>
      <c r="PJ188" s="239"/>
      <c r="PK188" s="239"/>
      <c r="PL188" s="239"/>
      <c r="PM188" s="239"/>
      <c r="PN188" s="239"/>
      <c r="PO188" s="239"/>
      <c r="PP188" s="239"/>
      <c r="PQ188" s="239"/>
      <c r="PR188" s="239"/>
      <c r="PS188" s="239"/>
      <c r="PT188" s="239"/>
      <c r="PU188" s="239"/>
      <c r="PV188" s="239"/>
      <c r="PW188" s="239"/>
      <c r="PX188" s="239"/>
      <c r="PY188" s="239"/>
      <c r="PZ188" s="239"/>
      <c r="QA188" s="239"/>
      <c r="QB188" s="239"/>
      <c r="QC188" s="239"/>
      <c r="QD188" s="239"/>
      <c r="QE188" s="239"/>
      <c r="QF188" s="239"/>
      <c r="QG188" s="239"/>
      <c r="QH188" s="239"/>
      <c r="QI188" s="239"/>
      <c r="QJ188" s="239"/>
      <c r="QK188" s="239"/>
      <c r="QL188" s="239"/>
      <c r="QM188" s="239"/>
      <c r="QN188" s="239"/>
      <c r="QO188" s="239"/>
      <c r="QP188" s="239"/>
      <c r="QQ188" s="239"/>
      <c r="QR188" s="239"/>
      <c r="QS188" s="239"/>
      <c r="QT188" s="239"/>
      <c r="QU188" s="239"/>
      <c r="QV188" s="239"/>
      <c r="QW188" s="239"/>
      <c r="QX188" s="239"/>
      <c r="QY188" s="239"/>
      <c r="QZ188" s="239"/>
      <c r="RA188" s="239"/>
      <c r="RB188" s="239"/>
      <c r="RC188" s="239"/>
      <c r="RD188" s="239"/>
      <c r="RE188" s="239"/>
      <c r="RF188" s="239"/>
      <c r="RG188" s="239"/>
      <c r="RH188" s="239"/>
      <c r="RI188" s="239"/>
      <c r="RJ188" s="239"/>
      <c r="RK188" s="239"/>
      <c r="RL188" s="239"/>
      <c r="RM188" s="239"/>
      <c r="RN188" s="239"/>
      <c r="RO188" s="239"/>
      <c r="RP188" s="239"/>
      <c r="RQ188" s="239"/>
      <c r="RR188" s="239"/>
      <c r="RS188" s="239"/>
      <c r="RT188" s="239"/>
      <c r="RU188" s="239"/>
      <c r="RV188" s="239"/>
      <c r="RW188" s="239"/>
      <c r="RX188" s="239"/>
      <c r="RY188" s="239"/>
      <c r="RZ188" s="239"/>
      <c r="SA188" s="239"/>
      <c r="SB188" s="239"/>
      <c r="SC188" s="239"/>
      <c r="SD188" s="239"/>
      <c r="SE188" s="239"/>
      <c r="SF188" s="239"/>
      <c r="SG188" s="239"/>
      <c r="SH188" s="239"/>
      <c r="SI188" s="239"/>
      <c r="SJ188" s="239"/>
      <c r="SK188" s="239"/>
      <c r="SL188" s="239"/>
      <c r="SM188" s="239"/>
      <c r="SN188" s="239"/>
      <c r="SO188" s="239"/>
      <c r="SP188" s="239"/>
      <c r="SQ188" s="239"/>
      <c r="SR188" s="239"/>
      <c r="SS188" s="239"/>
      <c r="ST188" s="239"/>
      <c r="SU188" s="239"/>
      <c r="SV188" s="239"/>
      <c r="SW188" s="239"/>
      <c r="SX188" s="239"/>
      <c r="SY188" s="239"/>
      <c r="SZ188" s="239"/>
      <c r="TA188" s="239"/>
      <c r="TB188" s="239"/>
      <c r="TC188" s="239"/>
      <c r="TD188" s="239"/>
      <c r="TE188" s="239"/>
      <c r="TF188" s="239"/>
      <c r="TG188" s="239"/>
      <c r="TH188" s="239"/>
      <c r="TI188" s="239"/>
      <c r="TJ188" s="239"/>
      <c r="TK188" s="239"/>
      <c r="TL188" s="239"/>
      <c r="TM188" s="239"/>
      <c r="TN188" s="239"/>
      <c r="TO188" s="239"/>
      <c r="TP188" s="239"/>
      <c r="TQ188" s="239"/>
      <c r="TR188" s="239"/>
      <c r="TS188" s="239"/>
      <c r="TT188" s="239"/>
      <c r="TU188" s="239"/>
      <c r="TV188" s="239"/>
      <c r="TW188" s="239"/>
      <c r="TX188" s="239"/>
      <c r="TY188" s="239"/>
      <c r="TZ188" s="239"/>
      <c r="UA188" s="239"/>
      <c r="UB188" s="239"/>
      <c r="UC188" s="239"/>
      <c r="UD188" s="239"/>
      <c r="UE188" s="239"/>
      <c r="UF188" s="239"/>
      <c r="UG188" s="239"/>
      <c r="UH188" s="239"/>
      <c r="UI188" s="239"/>
      <c r="UJ188" s="239"/>
      <c r="UK188" s="239"/>
      <c r="UL188" s="239"/>
      <c r="UM188" s="239"/>
      <c r="UN188" s="239"/>
      <c r="UO188" s="239"/>
      <c r="UP188" s="239"/>
      <c r="UQ188" s="239"/>
      <c r="UR188" s="239"/>
      <c r="US188" s="239"/>
      <c r="UT188" s="239"/>
      <c r="UU188" s="239"/>
      <c r="UV188" s="239"/>
      <c r="UW188" s="239"/>
      <c r="UX188" s="239"/>
      <c r="UY188" s="239"/>
      <c r="UZ188" s="239"/>
      <c r="VA188" s="239"/>
      <c r="VB188" s="239"/>
      <c r="VC188" s="239"/>
      <c r="VD188" s="239"/>
      <c r="VE188" s="239"/>
      <c r="VF188" s="239"/>
      <c r="VG188" s="239"/>
      <c r="VH188" s="239"/>
      <c r="VI188" s="239"/>
      <c r="VJ188" s="239"/>
      <c r="VK188" s="239"/>
      <c r="VL188" s="239"/>
      <c r="VM188" s="239"/>
      <c r="VN188" s="239"/>
      <c r="VO188" s="239"/>
      <c r="VP188" s="239"/>
      <c r="VQ188" s="239"/>
      <c r="VR188" s="239"/>
      <c r="VS188" s="239"/>
      <c r="VT188" s="239"/>
      <c r="VU188" s="239"/>
      <c r="VV188" s="239"/>
      <c r="VW188" s="239"/>
      <c r="VX188" s="239"/>
      <c r="VY188" s="239"/>
      <c r="VZ188" s="239"/>
      <c r="WA188" s="239"/>
      <c r="WB188" s="239"/>
      <c r="WC188" s="239"/>
      <c r="WD188" s="239"/>
      <c r="WE188" s="239"/>
      <c r="WF188" s="239"/>
      <c r="WG188" s="239"/>
      <c r="WH188" s="239"/>
      <c r="WI188" s="239"/>
      <c r="WJ188" s="239"/>
      <c r="WK188" s="239"/>
      <c r="WL188" s="239"/>
      <c r="WM188" s="239"/>
      <c r="WN188" s="239"/>
      <c r="WO188" s="239"/>
      <c r="WP188" s="239"/>
      <c r="WQ188" s="239"/>
      <c r="WR188" s="239"/>
      <c r="WS188" s="239"/>
      <c r="WT188" s="239"/>
      <c r="WU188" s="239"/>
      <c r="WV188" s="239"/>
      <c r="WW188" s="239"/>
      <c r="WX188" s="239"/>
      <c r="WY188" s="239"/>
      <c r="WZ188" s="239"/>
      <c r="XA188" s="239"/>
      <c r="XB188" s="239"/>
      <c r="XC188" s="239"/>
      <c r="XD188" s="239"/>
      <c r="XE188" s="239"/>
      <c r="XF188" s="239"/>
      <c r="XG188" s="239"/>
      <c r="XH188" s="239"/>
      <c r="XI188" s="239"/>
      <c r="XJ188" s="239"/>
      <c r="XK188" s="239"/>
      <c r="XL188" s="239"/>
      <c r="XM188" s="239"/>
      <c r="XN188" s="239"/>
      <c r="XO188" s="239"/>
      <c r="XP188" s="239"/>
      <c r="XQ188" s="239"/>
      <c r="XR188" s="239"/>
      <c r="XS188" s="239"/>
      <c r="XT188" s="239"/>
      <c r="XU188" s="239"/>
      <c r="XV188" s="239"/>
      <c r="XW188" s="239"/>
      <c r="XX188" s="239"/>
      <c r="XY188" s="239"/>
      <c r="XZ188" s="239"/>
      <c r="YA188" s="239"/>
      <c r="YB188" s="239"/>
      <c r="YC188" s="239"/>
      <c r="YD188" s="239"/>
      <c r="YE188" s="239"/>
      <c r="YF188" s="239"/>
      <c r="YG188" s="239"/>
      <c r="YH188" s="239"/>
      <c r="YI188" s="239"/>
      <c r="YJ188" s="239"/>
      <c r="YK188" s="239"/>
      <c r="YL188" s="239"/>
      <c r="YM188" s="239"/>
      <c r="YN188" s="239"/>
      <c r="YO188" s="239"/>
      <c r="YP188" s="239"/>
      <c r="YQ188" s="239"/>
      <c r="YR188" s="239"/>
      <c r="YS188" s="239"/>
      <c r="YT188" s="239"/>
      <c r="YU188" s="239"/>
      <c r="YV188" s="239"/>
      <c r="YW188" s="239"/>
      <c r="YX188" s="239"/>
      <c r="YY188" s="239"/>
      <c r="YZ188" s="239"/>
      <c r="ZA188" s="239"/>
      <c r="ZB188" s="239"/>
      <c r="ZC188" s="239"/>
      <c r="ZD188" s="239"/>
      <c r="ZE188" s="239"/>
      <c r="ZF188" s="239"/>
      <c r="ZG188" s="239"/>
      <c r="ZH188" s="239"/>
      <c r="ZI188" s="239"/>
      <c r="ZJ188" s="239"/>
      <c r="ZK188" s="239"/>
      <c r="ZL188" s="239"/>
      <c r="ZM188" s="239"/>
      <c r="ZN188" s="239"/>
      <c r="ZO188" s="239"/>
      <c r="ZP188" s="239"/>
      <c r="ZQ188" s="239"/>
      <c r="ZR188" s="239"/>
      <c r="ZS188" s="239"/>
      <c r="ZT188" s="239"/>
      <c r="ZU188" s="239"/>
      <c r="ZV188" s="239"/>
      <c r="ZW188" s="239"/>
      <c r="ZX188" s="239"/>
      <c r="ZY188" s="239"/>
      <c r="ZZ188" s="239"/>
      <c r="AAA188" s="239"/>
      <c r="AAB188" s="239"/>
      <c r="AAC188" s="239"/>
      <c r="AAD188" s="239"/>
      <c r="AAE188" s="239"/>
      <c r="AAF188" s="239"/>
      <c r="AAG188" s="239"/>
      <c r="AAH188" s="239"/>
      <c r="AAI188" s="239"/>
      <c r="AAJ188" s="239"/>
      <c r="AAK188" s="239"/>
      <c r="AAL188" s="239"/>
      <c r="AAM188" s="239"/>
      <c r="AAN188" s="239"/>
      <c r="AAO188" s="239"/>
      <c r="AAP188" s="239"/>
      <c r="AAQ188" s="239"/>
      <c r="AAR188" s="239"/>
      <c r="AAS188" s="239"/>
      <c r="AAT188" s="239"/>
      <c r="AAU188" s="239"/>
      <c r="AAV188" s="239"/>
      <c r="AAW188" s="239"/>
      <c r="AAX188" s="239"/>
      <c r="AAY188" s="239"/>
      <c r="AAZ188" s="239"/>
      <c r="ABA188" s="239"/>
      <c r="ABB188" s="239"/>
      <c r="ABC188" s="239"/>
      <c r="ABD188" s="239"/>
      <c r="ABE188" s="239"/>
      <c r="ABF188" s="239"/>
      <c r="ABG188" s="239"/>
      <c r="ABH188" s="239"/>
      <c r="ABI188" s="239"/>
      <c r="ABJ188" s="239"/>
      <c r="ABK188" s="239"/>
      <c r="ABL188" s="239"/>
      <c r="ABM188" s="239"/>
      <c r="ABN188" s="239"/>
      <c r="ABO188" s="239"/>
      <c r="ABP188" s="239"/>
      <c r="ABQ188" s="239"/>
      <c r="ABR188" s="239"/>
      <c r="ABS188" s="239"/>
      <c r="ABT188" s="239"/>
      <c r="ABU188" s="239"/>
      <c r="ABV188" s="239"/>
      <c r="ABW188" s="239"/>
      <c r="ABX188" s="239"/>
      <c r="ABY188" s="239"/>
      <c r="ABZ188" s="239"/>
      <c r="ACA188" s="239"/>
      <c r="ACB188" s="239"/>
      <c r="ACC188" s="239"/>
      <c r="ACD188" s="239"/>
      <c r="ACE188" s="239"/>
      <c r="ACF188" s="239"/>
      <c r="ACG188" s="239"/>
      <c r="ACH188" s="239"/>
      <c r="ACI188" s="239"/>
      <c r="ACJ188" s="239"/>
      <c r="ACK188" s="239"/>
      <c r="ACL188" s="239"/>
      <c r="ACM188" s="239"/>
      <c r="ACN188" s="239"/>
      <c r="ACO188" s="239"/>
      <c r="ACP188" s="239"/>
      <c r="ACQ188" s="239"/>
      <c r="ACR188" s="239"/>
      <c r="ACS188" s="239"/>
      <c r="ACT188" s="239"/>
      <c r="ACU188" s="239"/>
      <c r="ACV188" s="239"/>
    </row>
    <row r="189" spans="1:776" s="238" customFormat="1" ht="15" hidden="1" customHeight="1" thickBot="1" x14ac:dyDescent="0.35">
      <c r="A189" s="364"/>
      <c r="B189" s="365"/>
      <c r="C189" s="365"/>
      <c r="D189" s="365"/>
      <c r="E189" s="365"/>
      <c r="F189" s="365"/>
      <c r="G189" s="365"/>
      <c r="H189" s="366"/>
      <c r="I189" s="367"/>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239"/>
      <c r="AY189" s="239"/>
      <c r="AZ189" s="239"/>
      <c r="BA189" s="239"/>
      <c r="BB189" s="239"/>
      <c r="BC189" s="239"/>
      <c r="BD189" s="239"/>
      <c r="BE189" s="239"/>
      <c r="BF189" s="239"/>
      <c r="BG189" s="239"/>
      <c r="BH189" s="239"/>
      <c r="BI189" s="239"/>
      <c r="BJ189" s="239"/>
      <c r="BK189" s="239"/>
      <c r="BL189" s="239"/>
      <c r="BM189" s="239"/>
      <c r="BN189" s="239"/>
      <c r="BO189" s="239"/>
      <c r="BP189" s="239"/>
      <c r="BQ189" s="239"/>
      <c r="BR189" s="239"/>
      <c r="BS189" s="239"/>
      <c r="BT189" s="239"/>
      <c r="BU189" s="239"/>
      <c r="BV189" s="239"/>
      <c r="BW189" s="239"/>
      <c r="BX189" s="239"/>
      <c r="BY189" s="239"/>
      <c r="BZ189" s="239"/>
      <c r="CA189" s="239"/>
      <c r="CB189" s="239"/>
      <c r="CC189" s="239"/>
      <c r="CD189" s="239"/>
      <c r="CE189" s="239"/>
      <c r="CF189" s="239"/>
      <c r="CG189" s="239"/>
      <c r="CH189" s="239"/>
      <c r="CI189" s="239"/>
      <c r="CJ189" s="239"/>
      <c r="CK189" s="239"/>
      <c r="CL189" s="239"/>
      <c r="CM189" s="239"/>
      <c r="CN189" s="239"/>
      <c r="CO189" s="239"/>
      <c r="CP189" s="239"/>
      <c r="CQ189" s="239"/>
      <c r="CR189" s="239"/>
      <c r="CS189" s="239"/>
      <c r="CT189" s="239"/>
      <c r="CU189" s="239"/>
      <c r="CV189" s="239"/>
      <c r="CW189" s="239"/>
      <c r="CX189" s="239"/>
      <c r="CY189" s="239"/>
      <c r="CZ189" s="239"/>
      <c r="DA189" s="239"/>
      <c r="DB189" s="239"/>
      <c r="DC189" s="239"/>
      <c r="DD189" s="239"/>
      <c r="DE189" s="239"/>
      <c r="DF189" s="239"/>
      <c r="DG189" s="239"/>
      <c r="DH189" s="239"/>
      <c r="DI189" s="239"/>
      <c r="DJ189" s="239"/>
      <c r="DK189" s="239"/>
      <c r="DL189" s="239"/>
      <c r="DM189" s="239"/>
      <c r="DN189" s="239"/>
      <c r="DO189" s="239"/>
      <c r="DP189" s="239"/>
      <c r="DQ189" s="239"/>
      <c r="DR189" s="239"/>
      <c r="DS189" s="239"/>
      <c r="DT189" s="239"/>
      <c r="DU189" s="239"/>
      <c r="DV189" s="239"/>
      <c r="DW189" s="239"/>
      <c r="DX189" s="239"/>
      <c r="DY189" s="239"/>
      <c r="DZ189" s="239"/>
      <c r="EA189" s="239"/>
      <c r="EB189" s="239"/>
      <c r="EC189" s="239"/>
      <c r="ED189" s="239"/>
      <c r="EE189" s="239"/>
      <c r="EF189" s="239"/>
      <c r="EG189" s="239"/>
      <c r="EH189" s="239"/>
      <c r="EI189" s="239"/>
      <c r="EJ189" s="239"/>
      <c r="EK189" s="239"/>
      <c r="EL189" s="239"/>
      <c r="EM189" s="239"/>
      <c r="EN189" s="239"/>
      <c r="EO189" s="239"/>
      <c r="EP189" s="239"/>
      <c r="EQ189" s="239"/>
      <c r="ER189" s="239"/>
      <c r="ES189" s="239"/>
      <c r="ET189" s="239"/>
      <c r="EU189" s="239"/>
      <c r="EV189" s="239"/>
      <c r="EW189" s="239"/>
      <c r="EX189" s="239"/>
      <c r="EY189" s="239"/>
      <c r="EZ189" s="239"/>
      <c r="FA189" s="239"/>
      <c r="FB189" s="239"/>
      <c r="FC189" s="239"/>
      <c r="FD189" s="239"/>
      <c r="FE189" s="239"/>
      <c r="FF189" s="239"/>
      <c r="FG189" s="239"/>
      <c r="FH189" s="239"/>
      <c r="FI189" s="239"/>
      <c r="FJ189" s="239"/>
      <c r="FK189" s="239"/>
      <c r="FL189" s="239"/>
      <c r="FM189" s="239"/>
      <c r="FN189" s="239"/>
      <c r="FO189" s="239"/>
      <c r="FP189" s="239"/>
      <c r="FQ189" s="239"/>
      <c r="FR189" s="239"/>
      <c r="FS189" s="239"/>
      <c r="FT189" s="239"/>
      <c r="FU189" s="239"/>
      <c r="FV189" s="239"/>
      <c r="FW189" s="239"/>
      <c r="FX189" s="239"/>
      <c r="FY189" s="239"/>
      <c r="FZ189" s="239"/>
      <c r="GA189" s="239"/>
      <c r="GB189" s="239"/>
      <c r="GC189" s="239"/>
      <c r="GD189" s="239"/>
      <c r="GE189" s="239"/>
      <c r="GF189" s="239"/>
      <c r="GG189" s="239"/>
      <c r="GH189" s="239"/>
      <c r="GI189" s="239"/>
      <c r="GJ189" s="239"/>
      <c r="GK189" s="239"/>
      <c r="GL189" s="239"/>
      <c r="GM189" s="239"/>
      <c r="GN189" s="239"/>
      <c r="GO189" s="239"/>
      <c r="GP189" s="239"/>
      <c r="GQ189" s="239"/>
      <c r="GR189" s="239"/>
      <c r="GS189" s="239"/>
      <c r="GT189" s="239"/>
      <c r="GU189" s="239"/>
      <c r="GV189" s="239"/>
      <c r="GW189" s="239"/>
      <c r="GX189" s="239"/>
      <c r="GY189" s="239"/>
      <c r="GZ189" s="239"/>
      <c r="HA189" s="239"/>
      <c r="HB189" s="239"/>
      <c r="HC189" s="239"/>
      <c r="HD189" s="239"/>
      <c r="HE189" s="239"/>
      <c r="HF189" s="239"/>
      <c r="HG189" s="239"/>
      <c r="HH189" s="239"/>
      <c r="HI189" s="239"/>
      <c r="HJ189" s="239"/>
      <c r="HK189" s="239"/>
      <c r="HL189" s="239"/>
      <c r="HM189" s="239"/>
      <c r="HN189" s="239"/>
      <c r="HO189" s="239"/>
      <c r="HP189" s="239"/>
      <c r="HQ189" s="239"/>
      <c r="HR189" s="239"/>
      <c r="HS189" s="239"/>
      <c r="HT189" s="239"/>
      <c r="HU189" s="239"/>
      <c r="HV189" s="239"/>
      <c r="HW189" s="239"/>
      <c r="HX189" s="239"/>
      <c r="HY189" s="239"/>
      <c r="HZ189" s="239"/>
      <c r="IA189" s="239"/>
      <c r="IB189" s="239"/>
      <c r="IC189" s="239"/>
      <c r="ID189" s="239"/>
      <c r="IE189" s="239"/>
      <c r="IF189" s="239"/>
      <c r="IG189" s="239"/>
      <c r="IH189" s="239"/>
      <c r="II189" s="239"/>
      <c r="IJ189" s="239"/>
      <c r="IK189" s="239"/>
      <c r="IL189" s="239"/>
      <c r="IM189" s="239"/>
      <c r="IN189" s="239"/>
      <c r="IO189" s="239"/>
      <c r="IP189" s="239"/>
      <c r="IQ189" s="239"/>
      <c r="IR189" s="239"/>
      <c r="IS189" s="239"/>
      <c r="IT189" s="239"/>
      <c r="IU189" s="239"/>
      <c r="IV189" s="239"/>
      <c r="IW189" s="239"/>
      <c r="IX189" s="239"/>
      <c r="IY189" s="239"/>
      <c r="IZ189" s="239"/>
      <c r="JA189" s="239"/>
      <c r="JB189" s="239"/>
      <c r="JC189" s="239"/>
      <c r="JD189" s="239"/>
      <c r="JE189" s="239"/>
      <c r="JF189" s="239"/>
      <c r="JG189" s="239"/>
      <c r="JH189" s="239"/>
      <c r="JI189" s="239"/>
      <c r="JJ189" s="239"/>
      <c r="JK189" s="239"/>
      <c r="JL189" s="239"/>
      <c r="JM189" s="239"/>
      <c r="JN189" s="239"/>
      <c r="JO189" s="239"/>
      <c r="JP189" s="239"/>
      <c r="JQ189" s="239"/>
      <c r="JR189" s="239"/>
      <c r="JS189" s="239"/>
      <c r="JT189" s="239"/>
      <c r="JU189" s="239"/>
      <c r="JV189" s="239"/>
      <c r="JW189" s="239"/>
      <c r="JX189" s="239"/>
      <c r="JY189" s="239"/>
      <c r="JZ189" s="239"/>
      <c r="KA189" s="239"/>
      <c r="KB189" s="239"/>
      <c r="KC189" s="239"/>
      <c r="KD189" s="239"/>
      <c r="KE189" s="239"/>
      <c r="KF189" s="239"/>
      <c r="KG189" s="239"/>
      <c r="KH189" s="239"/>
      <c r="KI189" s="239"/>
      <c r="KJ189" s="239"/>
      <c r="KK189" s="239"/>
      <c r="KL189" s="239"/>
      <c r="KM189" s="239"/>
      <c r="KN189" s="239"/>
      <c r="KO189" s="239"/>
      <c r="KP189" s="239"/>
      <c r="KQ189" s="239"/>
      <c r="KR189" s="239"/>
      <c r="KS189" s="239"/>
      <c r="KT189" s="239"/>
      <c r="KU189" s="239"/>
      <c r="KV189" s="239"/>
      <c r="KW189" s="239"/>
      <c r="KX189" s="239"/>
      <c r="KY189" s="239"/>
      <c r="KZ189" s="239"/>
      <c r="LA189" s="239"/>
      <c r="LB189" s="239"/>
      <c r="LC189" s="239"/>
      <c r="LD189" s="239"/>
      <c r="LE189" s="239"/>
      <c r="LF189" s="239"/>
      <c r="LG189" s="239"/>
      <c r="LH189" s="239"/>
      <c r="LI189" s="239"/>
      <c r="LJ189" s="239"/>
      <c r="LK189" s="239"/>
      <c r="LL189" s="239"/>
      <c r="LM189" s="239"/>
      <c r="LN189" s="239"/>
      <c r="LO189" s="239"/>
      <c r="LP189" s="239"/>
      <c r="LQ189" s="239"/>
      <c r="LR189" s="239"/>
      <c r="LS189" s="239"/>
      <c r="LT189" s="239"/>
      <c r="LU189" s="239"/>
      <c r="LV189" s="239"/>
      <c r="LW189" s="239"/>
      <c r="LX189" s="239"/>
      <c r="LY189" s="239"/>
      <c r="LZ189" s="239"/>
      <c r="MA189" s="239"/>
      <c r="MB189" s="239"/>
      <c r="MC189" s="239"/>
      <c r="MD189" s="239"/>
      <c r="ME189" s="239"/>
      <c r="MF189" s="239"/>
      <c r="MG189" s="239"/>
      <c r="MH189" s="239"/>
      <c r="MI189" s="239"/>
      <c r="MJ189" s="239"/>
      <c r="MK189" s="239"/>
      <c r="ML189" s="239"/>
      <c r="MM189" s="239"/>
      <c r="MN189" s="239"/>
      <c r="MO189" s="239"/>
      <c r="MP189" s="239"/>
      <c r="MQ189" s="239"/>
      <c r="MR189" s="239"/>
      <c r="MS189" s="239"/>
      <c r="MT189" s="239"/>
      <c r="MU189" s="239"/>
      <c r="MV189" s="239"/>
      <c r="MW189" s="239"/>
      <c r="MX189" s="239"/>
      <c r="MY189" s="239"/>
      <c r="MZ189" s="239"/>
      <c r="NA189" s="239"/>
      <c r="NB189" s="239"/>
      <c r="NC189" s="239"/>
      <c r="ND189" s="239"/>
      <c r="NE189" s="239"/>
      <c r="NF189" s="239"/>
      <c r="NG189" s="239"/>
      <c r="NH189" s="239"/>
      <c r="NI189" s="239"/>
      <c r="NJ189" s="239"/>
      <c r="NK189" s="239"/>
      <c r="NL189" s="239"/>
      <c r="NM189" s="239"/>
      <c r="NN189" s="239"/>
      <c r="NO189" s="239"/>
      <c r="NP189" s="239"/>
      <c r="NQ189" s="239"/>
      <c r="NR189" s="239"/>
      <c r="NS189" s="239"/>
      <c r="NT189" s="239"/>
      <c r="NU189" s="239"/>
      <c r="NV189" s="239"/>
      <c r="NW189" s="239"/>
      <c r="NX189" s="239"/>
      <c r="NY189" s="239"/>
      <c r="NZ189" s="239"/>
      <c r="OA189" s="239"/>
      <c r="OB189" s="239"/>
      <c r="OC189" s="239"/>
      <c r="OD189" s="239"/>
      <c r="OE189" s="239"/>
      <c r="OF189" s="239"/>
      <c r="OG189" s="239"/>
      <c r="OH189" s="239"/>
      <c r="OI189" s="239"/>
      <c r="OJ189" s="239"/>
      <c r="OK189" s="239"/>
      <c r="OL189" s="239"/>
      <c r="OM189" s="239"/>
      <c r="ON189" s="239"/>
      <c r="OO189" s="239"/>
      <c r="OP189" s="239"/>
      <c r="OQ189" s="239"/>
      <c r="OR189" s="239"/>
      <c r="OS189" s="239"/>
      <c r="OT189" s="239"/>
      <c r="OU189" s="239"/>
      <c r="OV189" s="239"/>
      <c r="OW189" s="239"/>
      <c r="OX189" s="239"/>
      <c r="OY189" s="239"/>
      <c r="OZ189" s="239"/>
      <c r="PA189" s="239"/>
      <c r="PB189" s="239"/>
      <c r="PC189" s="239"/>
      <c r="PD189" s="239"/>
      <c r="PE189" s="239"/>
      <c r="PF189" s="239"/>
      <c r="PG189" s="239"/>
      <c r="PH189" s="239"/>
      <c r="PI189" s="239"/>
      <c r="PJ189" s="239"/>
      <c r="PK189" s="239"/>
      <c r="PL189" s="239"/>
      <c r="PM189" s="239"/>
      <c r="PN189" s="239"/>
      <c r="PO189" s="239"/>
      <c r="PP189" s="239"/>
      <c r="PQ189" s="239"/>
      <c r="PR189" s="239"/>
      <c r="PS189" s="239"/>
      <c r="PT189" s="239"/>
      <c r="PU189" s="239"/>
      <c r="PV189" s="239"/>
      <c r="PW189" s="239"/>
      <c r="PX189" s="239"/>
      <c r="PY189" s="239"/>
      <c r="PZ189" s="239"/>
      <c r="QA189" s="239"/>
      <c r="QB189" s="239"/>
      <c r="QC189" s="239"/>
      <c r="QD189" s="239"/>
      <c r="QE189" s="239"/>
      <c r="QF189" s="239"/>
      <c r="QG189" s="239"/>
      <c r="QH189" s="239"/>
      <c r="QI189" s="239"/>
      <c r="QJ189" s="239"/>
      <c r="QK189" s="239"/>
      <c r="QL189" s="239"/>
      <c r="QM189" s="239"/>
      <c r="QN189" s="239"/>
      <c r="QO189" s="239"/>
      <c r="QP189" s="239"/>
      <c r="QQ189" s="239"/>
      <c r="QR189" s="239"/>
      <c r="QS189" s="239"/>
      <c r="QT189" s="239"/>
      <c r="QU189" s="239"/>
      <c r="QV189" s="239"/>
      <c r="QW189" s="239"/>
      <c r="QX189" s="239"/>
      <c r="QY189" s="239"/>
      <c r="QZ189" s="239"/>
      <c r="RA189" s="239"/>
      <c r="RB189" s="239"/>
      <c r="RC189" s="239"/>
      <c r="RD189" s="239"/>
      <c r="RE189" s="239"/>
      <c r="RF189" s="239"/>
      <c r="RG189" s="239"/>
      <c r="RH189" s="239"/>
      <c r="RI189" s="239"/>
      <c r="RJ189" s="239"/>
      <c r="RK189" s="239"/>
      <c r="RL189" s="239"/>
      <c r="RM189" s="239"/>
      <c r="RN189" s="239"/>
      <c r="RO189" s="239"/>
      <c r="RP189" s="239"/>
      <c r="RQ189" s="239"/>
      <c r="RR189" s="239"/>
      <c r="RS189" s="239"/>
      <c r="RT189" s="239"/>
      <c r="RU189" s="239"/>
      <c r="RV189" s="239"/>
      <c r="RW189" s="239"/>
      <c r="RX189" s="239"/>
      <c r="RY189" s="239"/>
      <c r="RZ189" s="239"/>
      <c r="SA189" s="239"/>
      <c r="SB189" s="239"/>
      <c r="SC189" s="239"/>
      <c r="SD189" s="239"/>
      <c r="SE189" s="239"/>
      <c r="SF189" s="239"/>
      <c r="SG189" s="239"/>
      <c r="SH189" s="239"/>
      <c r="SI189" s="239"/>
      <c r="SJ189" s="239"/>
      <c r="SK189" s="239"/>
      <c r="SL189" s="239"/>
      <c r="SM189" s="239"/>
      <c r="SN189" s="239"/>
      <c r="SO189" s="239"/>
      <c r="SP189" s="239"/>
      <c r="SQ189" s="239"/>
      <c r="SR189" s="239"/>
      <c r="SS189" s="239"/>
      <c r="ST189" s="239"/>
      <c r="SU189" s="239"/>
      <c r="SV189" s="239"/>
      <c r="SW189" s="239"/>
      <c r="SX189" s="239"/>
      <c r="SY189" s="239"/>
      <c r="SZ189" s="239"/>
      <c r="TA189" s="239"/>
      <c r="TB189" s="239"/>
      <c r="TC189" s="239"/>
      <c r="TD189" s="239"/>
      <c r="TE189" s="239"/>
      <c r="TF189" s="239"/>
      <c r="TG189" s="239"/>
      <c r="TH189" s="239"/>
      <c r="TI189" s="239"/>
      <c r="TJ189" s="239"/>
      <c r="TK189" s="239"/>
      <c r="TL189" s="239"/>
      <c r="TM189" s="239"/>
      <c r="TN189" s="239"/>
      <c r="TO189" s="239"/>
      <c r="TP189" s="239"/>
      <c r="TQ189" s="239"/>
      <c r="TR189" s="239"/>
      <c r="TS189" s="239"/>
      <c r="TT189" s="239"/>
      <c r="TU189" s="239"/>
      <c r="TV189" s="239"/>
      <c r="TW189" s="239"/>
      <c r="TX189" s="239"/>
      <c r="TY189" s="239"/>
      <c r="TZ189" s="239"/>
      <c r="UA189" s="239"/>
      <c r="UB189" s="239"/>
      <c r="UC189" s="239"/>
      <c r="UD189" s="239"/>
      <c r="UE189" s="239"/>
      <c r="UF189" s="239"/>
      <c r="UG189" s="239"/>
      <c r="UH189" s="239"/>
      <c r="UI189" s="239"/>
      <c r="UJ189" s="239"/>
      <c r="UK189" s="239"/>
      <c r="UL189" s="239"/>
      <c r="UM189" s="239"/>
      <c r="UN189" s="239"/>
      <c r="UO189" s="239"/>
      <c r="UP189" s="239"/>
      <c r="UQ189" s="239"/>
      <c r="UR189" s="239"/>
      <c r="US189" s="239"/>
      <c r="UT189" s="239"/>
      <c r="UU189" s="239"/>
      <c r="UV189" s="239"/>
      <c r="UW189" s="239"/>
      <c r="UX189" s="239"/>
      <c r="UY189" s="239"/>
      <c r="UZ189" s="239"/>
      <c r="VA189" s="239"/>
      <c r="VB189" s="239"/>
      <c r="VC189" s="239"/>
      <c r="VD189" s="239"/>
      <c r="VE189" s="239"/>
      <c r="VF189" s="239"/>
      <c r="VG189" s="239"/>
      <c r="VH189" s="239"/>
      <c r="VI189" s="239"/>
      <c r="VJ189" s="239"/>
      <c r="VK189" s="239"/>
      <c r="VL189" s="239"/>
      <c r="VM189" s="239"/>
      <c r="VN189" s="239"/>
      <c r="VO189" s="239"/>
      <c r="VP189" s="239"/>
      <c r="VQ189" s="239"/>
      <c r="VR189" s="239"/>
      <c r="VS189" s="239"/>
      <c r="VT189" s="239"/>
      <c r="VU189" s="239"/>
      <c r="VV189" s="239"/>
      <c r="VW189" s="239"/>
      <c r="VX189" s="239"/>
      <c r="VY189" s="239"/>
      <c r="VZ189" s="239"/>
      <c r="WA189" s="239"/>
      <c r="WB189" s="239"/>
      <c r="WC189" s="239"/>
      <c r="WD189" s="239"/>
      <c r="WE189" s="239"/>
      <c r="WF189" s="239"/>
      <c r="WG189" s="239"/>
      <c r="WH189" s="239"/>
      <c r="WI189" s="239"/>
      <c r="WJ189" s="239"/>
      <c r="WK189" s="239"/>
      <c r="WL189" s="239"/>
      <c r="WM189" s="239"/>
      <c r="WN189" s="239"/>
      <c r="WO189" s="239"/>
      <c r="WP189" s="239"/>
      <c r="WQ189" s="239"/>
      <c r="WR189" s="239"/>
      <c r="WS189" s="239"/>
      <c r="WT189" s="239"/>
      <c r="WU189" s="239"/>
      <c r="WV189" s="239"/>
      <c r="WW189" s="239"/>
      <c r="WX189" s="239"/>
      <c r="WY189" s="239"/>
      <c r="WZ189" s="239"/>
      <c r="XA189" s="239"/>
      <c r="XB189" s="239"/>
      <c r="XC189" s="239"/>
      <c r="XD189" s="239"/>
      <c r="XE189" s="239"/>
      <c r="XF189" s="239"/>
      <c r="XG189" s="239"/>
      <c r="XH189" s="239"/>
      <c r="XI189" s="239"/>
      <c r="XJ189" s="239"/>
      <c r="XK189" s="239"/>
      <c r="XL189" s="239"/>
      <c r="XM189" s="239"/>
      <c r="XN189" s="239"/>
      <c r="XO189" s="239"/>
      <c r="XP189" s="239"/>
      <c r="XQ189" s="239"/>
      <c r="XR189" s="239"/>
      <c r="XS189" s="239"/>
      <c r="XT189" s="239"/>
      <c r="XU189" s="239"/>
      <c r="XV189" s="239"/>
      <c r="XW189" s="239"/>
      <c r="XX189" s="239"/>
      <c r="XY189" s="239"/>
      <c r="XZ189" s="239"/>
      <c r="YA189" s="239"/>
      <c r="YB189" s="239"/>
      <c r="YC189" s="239"/>
      <c r="YD189" s="239"/>
      <c r="YE189" s="239"/>
      <c r="YF189" s="239"/>
      <c r="YG189" s="239"/>
      <c r="YH189" s="239"/>
      <c r="YI189" s="239"/>
      <c r="YJ189" s="239"/>
      <c r="YK189" s="239"/>
      <c r="YL189" s="239"/>
      <c r="YM189" s="239"/>
      <c r="YN189" s="239"/>
      <c r="YO189" s="239"/>
      <c r="YP189" s="239"/>
      <c r="YQ189" s="239"/>
      <c r="YR189" s="239"/>
      <c r="YS189" s="239"/>
      <c r="YT189" s="239"/>
      <c r="YU189" s="239"/>
      <c r="YV189" s="239"/>
      <c r="YW189" s="239"/>
      <c r="YX189" s="239"/>
      <c r="YY189" s="239"/>
      <c r="YZ189" s="239"/>
      <c r="ZA189" s="239"/>
      <c r="ZB189" s="239"/>
      <c r="ZC189" s="239"/>
      <c r="ZD189" s="239"/>
      <c r="ZE189" s="239"/>
      <c r="ZF189" s="239"/>
      <c r="ZG189" s="239"/>
      <c r="ZH189" s="239"/>
      <c r="ZI189" s="239"/>
      <c r="ZJ189" s="239"/>
      <c r="ZK189" s="239"/>
      <c r="ZL189" s="239"/>
      <c r="ZM189" s="239"/>
      <c r="ZN189" s="239"/>
      <c r="ZO189" s="239"/>
      <c r="ZP189" s="239"/>
      <c r="ZQ189" s="239"/>
      <c r="ZR189" s="239"/>
      <c r="ZS189" s="239"/>
      <c r="ZT189" s="239"/>
      <c r="ZU189" s="239"/>
      <c r="ZV189" s="239"/>
      <c r="ZW189" s="239"/>
      <c r="ZX189" s="239"/>
      <c r="ZY189" s="239"/>
      <c r="ZZ189" s="239"/>
      <c r="AAA189" s="239"/>
      <c r="AAB189" s="239"/>
      <c r="AAC189" s="239"/>
      <c r="AAD189" s="239"/>
      <c r="AAE189" s="239"/>
      <c r="AAF189" s="239"/>
      <c r="AAG189" s="239"/>
      <c r="AAH189" s="239"/>
      <c r="AAI189" s="239"/>
      <c r="AAJ189" s="239"/>
      <c r="AAK189" s="239"/>
      <c r="AAL189" s="239"/>
      <c r="AAM189" s="239"/>
      <c r="AAN189" s="239"/>
      <c r="AAO189" s="239"/>
      <c r="AAP189" s="239"/>
      <c r="AAQ189" s="239"/>
      <c r="AAR189" s="239"/>
      <c r="AAS189" s="239"/>
      <c r="AAT189" s="239"/>
      <c r="AAU189" s="239"/>
      <c r="AAV189" s="239"/>
      <c r="AAW189" s="239"/>
      <c r="AAX189" s="239"/>
      <c r="AAY189" s="239"/>
      <c r="AAZ189" s="239"/>
      <c r="ABA189" s="239"/>
      <c r="ABB189" s="239"/>
      <c r="ABC189" s="239"/>
      <c r="ABD189" s="239"/>
      <c r="ABE189" s="239"/>
      <c r="ABF189" s="239"/>
      <c r="ABG189" s="239"/>
      <c r="ABH189" s="239"/>
      <c r="ABI189" s="239"/>
      <c r="ABJ189" s="239"/>
      <c r="ABK189" s="239"/>
      <c r="ABL189" s="239"/>
      <c r="ABM189" s="239"/>
      <c r="ABN189" s="239"/>
      <c r="ABO189" s="239"/>
      <c r="ABP189" s="239"/>
      <c r="ABQ189" s="239"/>
      <c r="ABR189" s="239"/>
      <c r="ABS189" s="239"/>
      <c r="ABT189" s="239"/>
      <c r="ABU189" s="239"/>
      <c r="ABV189" s="239"/>
      <c r="ABW189" s="239"/>
      <c r="ABX189" s="239"/>
      <c r="ABY189" s="239"/>
      <c r="ABZ189" s="239"/>
      <c r="ACA189" s="239"/>
      <c r="ACB189" s="239"/>
      <c r="ACC189" s="239"/>
      <c r="ACD189" s="239"/>
      <c r="ACE189" s="239"/>
      <c r="ACF189" s="239"/>
      <c r="ACG189" s="239"/>
      <c r="ACH189" s="239"/>
      <c r="ACI189" s="239"/>
      <c r="ACJ189" s="239"/>
      <c r="ACK189" s="239"/>
      <c r="ACL189" s="239"/>
      <c r="ACM189" s="239"/>
      <c r="ACN189" s="239"/>
      <c r="ACO189" s="239"/>
      <c r="ACP189" s="239"/>
      <c r="ACQ189" s="239"/>
      <c r="ACR189" s="239"/>
      <c r="ACS189" s="239"/>
      <c r="ACT189" s="239"/>
      <c r="ACU189" s="239"/>
      <c r="ACV189" s="239"/>
    </row>
    <row r="190" spans="1:776" ht="14.5" thickBot="1" x14ac:dyDescent="0.35">
      <c r="A190" s="686"/>
      <c r="B190" s="686"/>
      <c r="C190" s="686"/>
      <c r="D190" s="686"/>
      <c r="E190" s="686"/>
      <c r="F190" s="686"/>
      <c r="G190" s="686"/>
      <c r="H190" s="686"/>
      <c r="I190" s="686"/>
    </row>
    <row r="191" spans="1:776" ht="28.5" thickBot="1" x14ac:dyDescent="0.35">
      <c r="A191" s="687" t="s">
        <v>1800</v>
      </c>
      <c r="B191" s="688"/>
      <c r="C191" s="688"/>
      <c r="D191" s="688"/>
      <c r="E191" s="688"/>
      <c r="F191" s="688"/>
      <c r="G191" s="162" t="e">
        <f>+G163+G50</f>
        <v>#VALUE!</v>
      </c>
      <c r="H191" s="692"/>
      <c r="I191" s="509"/>
    </row>
    <row r="192" spans="1:776" ht="14.5" thickBot="1" x14ac:dyDescent="0.35">
      <c r="A192" s="689"/>
      <c r="B192" s="689"/>
      <c r="C192" s="689"/>
      <c r="D192" s="689"/>
      <c r="E192" s="689"/>
      <c r="F192" s="689"/>
      <c r="G192" s="689"/>
      <c r="H192" s="689"/>
      <c r="I192" s="689"/>
    </row>
    <row r="193" spans="1:776" ht="18.5" thickBot="1" x14ac:dyDescent="0.35">
      <c r="A193" s="684" t="s">
        <v>2091</v>
      </c>
      <c r="B193" s="685"/>
      <c r="C193" s="685"/>
      <c r="D193" s="685"/>
      <c r="E193" s="685"/>
      <c r="F193" s="685"/>
      <c r="G193" s="697" t="e">
        <f>+IF(OR(G11="INCUMPLIMIENTO REQUISITOS",G50&lt;50,H53="*INVIABLE*",H62="*INVIABLE*",H116="*INVIABLE*"),"DESFAVORABLE","FAVORABLE")</f>
        <v>#VALUE!</v>
      </c>
      <c r="H193" s="415"/>
      <c r="I193" s="415"/>
    </row>
    <row r="194" spans="1:776" ht="47.15" customHeight="1" thickBot="1" x14ac:dyDescent="0.35">
      <c r="A194" s="410" t="e">
        <f>+CONCATENATE(K13,"    -   ",K16,"   -   ",K30,"   -   ",K36,"   -  ",K37,"   -    ",K41,"  -   ",K45,"   -   ",K50,"  -  ",K62,"  -   ")</f>
        <v>#VALUE!</v>
      </c>
      <c r="B194" s="411"/>
      <c r="C194" s="411"/>
      <c r="D194" s="411"/>
      <c r="E194" s="411"/>
      <c r="F194" s="411"/>
      <c r="G194" s="411"/>
      <c r="H194" s="411"/>
      <c r="I194" s="412"/>
    </row>
    <row r="195" spans="1:776" ht="5.5" customHeight="1" thickBot="1" x14ac:dyDescent="0.35"/>
    <row r="196" spans="1:776" ht="18" customHeight="1" thickBot="1" x14ac:dyDescent="0.35">
      <c r="A196" s="413" t="s">
        <v>2107</v>
      </c>
      <c r="B196" s="414"/>
      <c r="C196" s="414"/>
      <c r="D196" s="414"/>
      <c r="E196" s="414"/>
      <c r="F196" s="414"/>
      <c r="G196" s="415"/>
      <c r="H196" s="415"/>
      <c r="I196" s="415"/>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c r="IW196" s="3"/>
      <c r="IX196" s="3"/>
      <c r="IY196" s="3"/>
      <c r="IZ196" s="3"/>
      <c r="JA196" s="3"/>
      <c r="JB196" s="3"/>
      <c r="JC196" s="3"/>
      <c r="JD196" s="3"/>
      <c r="JE196" s="3"/>
      <c r="JF196" s="3"/>
      <c r="JG196" s="3"/>
      <c r="JH196" s="3"/>
      <c r="JI196" s="3"/>
      <c r="JJ196" s="3"/>
      <c r="JK196" s="3"/>
      <c r="JL196" s="3"/>
      <c r="JM196" s="3"/>
      <c r="JN196" s="3"/>
      <c r="JO196" s="3"/>
      <c r="JP196" s="3"/>
      <c r="JQ196" s="3"/>
      <c r="JR196" s="3"/>
      <c r="JS196" s="3"/>
      <c r="JT196" s="3"/>
      <c r="JU196" s="3"/>
      <c r="JV196" s="3"/>
      <c r="JW196" s="3"/>
      <c r="JX196" s="3"/>
      <c r="JY196" s="3"/>
      <c r="JZ196" s="3"/>
      <c r="KA196" s="3"/>
      <c r="KB196" s="3"/>
      <c r="KC196" s="3"/>
      <c r="KD196" s="3"/>
      <c r="KE196" s="3"/>
      <c r="KF196" s="3"/>
      <c r="KG196" s="3"/>
      <c r="KH196" s="3"/>
      <c r="KI196" s="3"/>
      <c r="KJ196" s="3"/>
      <c r="KK196" s="3"/>
      <c r="KL196" s="3"/>
      <c r="KM196" s="3"/>
      <c r="KN196" s="3"/>
      <c r="KO196" s="3"/>
      <c r="KP196" s="3"/>
      <c r="KQ196" s="3"/>
      <c r="KR196" s="3"/>
      <c r="KS196" s="3"/>
      <c r="KT196" s="3"/>
      <c r="KU196" s="3"/>
      <c r="KV196" s="3"/>
      <c r="KW196" s="3"/>
      <c r="KX196" s="3"/>
      <c r="KY196" s="3"/>
      <c r="KZ196" s="3"/>
      <c r="LA196" s="3"/>
      <c r="LB196" s="3"/>
      <c r="LC196" s="3"/>
      <c r="LD196" s="3"/>
      <c r="LE196" s="3"/>
      <c r="LF196" s="3"/>
      <c r="LG196" s="3"/>
      <c r="LH196" s="3"/>
      <c r="LI196" s="3"/>
      <c r="LJ196" s="3"/>
      <c r="LK196" s="3"/>
      <c r="LL196" s="3"/>
      <c r="LM196" s="3"/>
      <c r="LN196" s="3"/>
      <c r="LO196" s="3"/>
      <c r="LP196" s="3"/>
      <c r="LQ196" s="3"/>
      <c r="LR196" s="3"/>
      <c r="LS196" s="3"/>
      <c r="LT196" s="3"/>
      <c r="LU196" s="3"/>
      <c r="LV196" s="3"/>
      <c r="LW196" s="3"/>
      <c r="LX196" s="3"/>
      <c r="LY196" s="3"/>
      <c r="LZ196" s="3"/>
      <c r="MA196" s="3"/>
      <c r="MB196" s="3"/>
      <c r="MC196" s="3"/>
      <c r="MD196" s="3"/>
      <c r="ME196" s="3"/>
      <c r="MF196" s="3"/>
      <c r="MG196" s="3"/>
      <c r="MH196" s="3"/>
      <c r="MI196" s="3"/>
      <c r="MJ196" s="3"/>
      <c r="MK196" s="3"/>
      <c r="ML196" s="3"/>
      <c r="MM196" s="3"/>
      <c r="MN196" s="3"/>
      <c r="MO196" s="3"/>
      <c r="MP196" s="3"/>
      <c r="MQ196" s="3"/>
      <c r="MR196" s="3"/>
      <c r="MS196" s="3"/>
      <c r="MT196" s="3"/>
      <c r="MU196" s="3"/>
      <c r="MV196" s="3"/>
      <c r="MW196" s="3"/>
      <c r="MX196" s="3"/>
      <c r="MY196" s="3"/>
      <c r="MZ196" s="3"/>
      <c r="NA196" s="3"/>
      <c r="NB196" s="3"/>
      <c r="NC196" s="3"/>
      <c r="ND196" s="3"/>
      <c r="NE196" s="3"/>
      <c r="NF196" s="3"/>
      <c r="NG196" s="3"/>
      <c r="NH196" s="3"/>
      <c r="NI196" s="3"/>
      <c r="NJ196" s="3"/>
      <c r="NK196" s="3"/>
      <c r="NL196" s="3"/>
      <c r="NM196" s="3"/>
      <c r="NN196" s="3"/>
      <c r="NO196" s="3"/>
      <c r="NP196" s="3"/>
      <c r="NQ196" s="3"/>
      <c r="NR196" s="3"/>
      <c r="NS196" s="3"/>
      <c r="NT196" s="3"/>
      <c r="NU196" s="3"/>
      <c r="NV196" s="3"/>
      <c r="NW196" s="3"/>
      <c r="NX196" s="3"/>
      <c r="NY196" s="3"/>
      <c r="NZ196" s="3"/>
      <c r="OA196" s="3"/>
      <c r="OB196" s="3"/>
      <c r="OC196" s="3"/>
      <c r="OD196" s="3"/>
      <c r="OE196" s="3"/>
      <c r="OF196" s="3"/>
      <c r="OG196" s="3"/>
      <c r="OH196" s="3"/>
      <c r="OI196" s="3"/>
      <c r="OJ196" s="3"/>
      <c r="OK196" s="3"/>
      <c r="OL196" s="3"/>
      <c r="OM196" s="3"/>
      <c r="ON196" s="3"/>
      <c r="OO196" s="3"/>
      <c r="OP196" s="3"/>
      <c r="OQ196" s="3"/>
      <c r="OR196" s="3"/>
      <c r="OS196" s="3"/>
      <c r="OT196" s="3"/>
      <c r="OU196" s="3"/>
      <c r="OV196" s="3"/>
      <c r="OW196" s="3"/>
      <c r="OX196" s="3"/>
      <c r="OY196" s="3"/>
      <c r="OZ196" s="3"/>
      <c r="PA196" s="3"/>
      <c r="PB196" s="3"/>
      <c r="PC196" s="3"/>
      <c r="PD196" s="3"/>
      <c r="PE196" s="3"/>
      <c r="PF196" s="3"/>
      <c r="PG196" s="3"/>
      <c r="PH196" s="3"/>
      <c r="PI196" s="3"/>
      <c r="PJ196" s="3"/>
      <c r="PK196" s="3"/>
      <c r="PL196" s="3"/>
      <c r="PM196" s="3"/>
      <c r="PN196" s="3"/>
      <c r="PO196" s="3"/>
      <c r="PP196" s="3"/>
      <c r="PQ196" s="3"/>
      <c r="PR196" s="3"/>
      <c r="PS196" s="3"/>
      <c r="PT196" s="3"/>
      <c r="PU196" s="3"/>
      <c r="PV196" s="3"/>
      <c r="PW196" s="3"/>
      <c r="PX196" s="3"/>
      <c r="PY196" s="3"/>
      <c r="PZ196" s="3"/>
      <c r="QA196" s="3"/>
      <c r="QB196" s="3"/>
      <c r="QC196" s="3"/>
      <c r="QD196" s="3"/>
      <c r="QE196" s="3"/>
      <c r="QF196" s="3"/>
      <c r="QG196" s="3"/>
      <c r="QH196" s="3"/>
      <c r="QI196" s="3"/>
      <c r="QJ196" s="3"/>
      <c r="QK196" s="3"/>
      <c r="QL196" s="3"/>
      <c r="QM196" s="3"/>
      <c r="QN196" s="3"/>
      <c r="QO196" s="3"/>
      <c r="QP196" s="3"/>
      <c r="QQ196" s="3"/>
      <c r="QR196" s="3"/>
      <c r="QS196" s="3"/>
      <c r="QT196" s="3"/>
      <c r="QU196" s="3"/>
      <c r="QV196" s="3"/>
      <c r="QW196" s="3"/>
      <c r="QX196" s="3"/>
      <c r="QY196" s="3"/>
      <c r="QZ196" s="3"/>
      <c r="RA196" s="3"/>
      <c r="RB196" s="3"/>
      <c r="RC196" s="3"/>
      <c r="RD196" s="3"/>
      <c r="RE196" s="3"/>
      <c r="RF196" s="3"/>
      <c r="RG196" s="3"/>
      <c r="RH196" s="3"/>
      <c r="RI196" s="3"/>
      <c r="RJ196" s="3"/>
      <c r="RK196" s="3"/>
      <c r="RL196" s="3"/>
      <c r="RM196" s="3"/>
      <c r="RN196" s="3"/>
      <c r="RO196" s="3"/>
      <c r="RP196" s="3"/>
      <c r="RQ196" s="3"/>
      <c r="RR196" s="3"/>
      <c r="RS196" s="3"/>
      <c r="RT196" s="3"/>
      <c r="RU196" s="3"/>
      <c r="RV196" s="3"/>
      <c r="RW196" s="3"/>
      <c r="RX196" s="3"/>
      <c r="RY196" s="3"/>
      <c r="RZ196" s="3"/>
      <c r="SA196" s="3"/>
      <c r="SB196" s="3"/>
      <c r="SC196" s="3"/>
      <c r="SD196" s="3"/>
      <c r="SE196" s="3"/>
      <c r="SF196" s="3"/>
      <c r="SG196" s="3"/>
      <c r="SH196" s="3"/>
      <c r="SI196" s="3"/>
      <c r="SJ196" s="3"/>
      <c r="SK196" s="3"/>
      <c r="SL196" s="3"/>
      <c r="SM196" s="3"/>
      <c r="SN196" s="3"/>
      <c r="SO196" s="3"/>
      <c r="SP196" s="3"/>
      <c r="SQ196" s="3"/>
      <c r="SR196" s="3"/>
      <c r="SS196" s="3"/>
      <c r="ST196" s="3"/>
      <c r="SU196" s="3"/>
      <c r="SV196" s="3"/>
      <c r="SW196" s="3"/>
      <c r="SX196" s="3"/>
      <c r="SY196" s="3"/>
      <c r="SZ196" s="3"/>
      <c r="TA196" s="3"/>
      <c r="TB196" s="3"/>
      <c r="TC196" s="3"/>
      <c r="TD196" s="3"/>
      <c r="TE196" s="3"/>
      <c r="TF196" s="3"/>
      <c r="TG196" s="3"/>
      <c r="TH196" s="3"/>
      <c r="TI196" s="3"/>
      <c r="TJ196" s="3"/>
      <c r="TK196" s="3"/>
      <c r="TL196" s="3"/>
      <c r="TM196" s="3"/>
      <c r="TN196" s="3"/>
      <c r="TO196" s="3"/>
      <c r="TP196" s="3"/>
      <c r="TQ196" s="3"/>
      <c r="TR196" s="3"/>
      <c r="TS196" s="3"/>
      <c r="TT196" s="3"/>
      <c r="TU196" s="3"/>
      <c r="TV196" s="3"/>
      <c r="TW196" s="3"/>
      <c r="TX196" s="3"/>
      <c r="TY196" s="3"/>
      <c r="TZ196" s="3"/>
      <c r="UA196" s="3"/>
      <c r="UB196" s="3"/>
      <c r="UC196" s="3"/>
      <c r="UD196" s="3"/>
      <c r="UE196" s="3"/>
      <c r="UF196" s="3"/>
      <c r="UG196" s="3"/>
      <c r="UH196" s="3"/>
      <c r="UI196" s="3"/>
      <c r="UJ196" s="3"/>
      <c r="UK196" s="3"/>
      <c r="UL196" s="3"/>
      <c r="UM196" s="3"/>
      <c r="UN196" s="3"/>
      <c r="UO196" s="3"/>
      <c r="UP196" s="3"/>
      <c r="UQ196" s="3"/>
      <c r="UR196" s="3"/>
      <c r="US196" s="3"/>
      <c r="UT196" s="3"/>
      <c r="UU196" s="3"/>
      <c r="UV196" s="3"/>
      <c r="UW196" s="3"/>
      <c r="UX196" s="3"/>
      <c r="UY196" s="3"/>
      <c r="UZ196" s="3"/>
      <c r="VA196" s="3"/>
      <c r="VB196" s="3"/>
      <c r="VC196" s="3"/>
      <c r="VD196" s="3"/>
      <c r="VE196" s="3"/>
      <c r="VF196" s="3"/>
      <c r="VG196" s="3"/>
      <c r="VH196" s="3"/>
      <c r="VI196" s="3"/>
      <c r="VJ196" s="3"/>
      <c r="VK196" s="3"/>
      <c r="VL196" s="3"/>
      <c r="VM196" s="3"/>
      <c r="VN196" s="3"/>
      <c r="VO196" s="3"/>
      <c r="VP196" s="3"/>
      <c r="VQ196" s="3"/>
      <c r="VR196" s="3"/>
      <c r="VS196" s="3"/>
      <c r="VT196" s="3"/>
      <c r="VU196" s="3"/>
      <c r="VV196" s="3"/>
      <c r="VW196" s="3"/>
      <c r="VX196" s="3"/>
      <c r="VY196" s="3"/>
      <c r="VZ196" s="3"/>
      <c r="WA196" s="3"/>
      <c r="WB196" s="3"/>
      <c r="WC196" s="3"/>
      <c r="WD196" s="3"/>
      <c r="WE196" s="3"/>
      <c r="WF196" s="3"/>
      <c r="WG196" s="3"/>
      <c r="WH196" s="3"/>
      <c r="WI196" s="3"/>
      <c r="WJ196" s="3"/>
      <c r="WK196" s="3"/>
      <c r="WL196" s="3"/>
      <c r="WM196" s="3"/>
      <c r="WN196" s="3"/>
      <c r="WO196" s="3"/>
      <c r="WP196" s="3"/>
      <c r="WQ196" s="3"/>
      <c r="WR196" s="3"/>
      <c r="WS196" s="3"/>
      <c r="WT196" s="3"/>
      <c r="WU196" s="3"/>
      <c r="WV196" s="3"/>
      <c r="WW196" s="3"/>
      <c r="WX196" s="3"/>
      <c r="WY196" s="3"/>
      <c r="WZ196" s="3"/>
      <c r="XA196" s="3"/>
      <c r="XB196" s="3"/>
      <c r="XC196" s="3"/>
      <c r="XD196" s="3"/>
      <c r="XE196" s="3"/>
      <c r="XF196" s="3"/>
      <c r="XG196" s="3"/>
      <c r="XH196" s="3"/>
      <c r="XI196" s="3"/>
      <c r="XJ196" s="3"/>
      <c r="XK196" s="3"/>
      <c r="XL196" s="3"/>
      <c r="XM196" s="3"/>
      <c r="XN196" s="3"/>
      <c r="XO196" s="3"/>
      <c r="XP196" s="3"/>
      <c r="XQ196" s="3"/>
      <c r="XR196" s="3"/>
      <c r="XS196" s="3"/>
      <c r="XT196" s="3"/>
      <c r="XU196" s="3"/>
      <c r="XV196" s="3"/>
      <c r="XW196" s="3"/>
      <c r="XX196" s="3"/>
      <c r="XY196" s="3"/>
      <c r="XZ196" s="3"/>
      <c r="YA196" s="3"/>
      <c r="YB196" s="3"/>
      <c r="YC196" s="3"/>
      <c r="YD196" s="3"/>
      <c r="YE196" s="3"/>
      <c r="YF196" s="3"/>
      <c r="YG196" s="3"/>
      <c r="YH196" s="3"/>
      <c r="YI196" s="3"/>
      <c r="YJ196" s="3"/>
      <c r="YK196" s="3"/>
      <c r="YL196" s="3"/>
      <c r="YM196" s="3"/>
      <c r="YN196" s="3"/>
      <c r="YO196" s="3"/>
      <c r="YP196" s="3"/>
      <c r="YQ196" s="3"/>
      <c r="YR196" s="3"/>
      <c r="YS196" s="3"/>
      <c r="YT196" s="3"/>
      <c r="YU196" s="3"/>
      <c r="YV196" s="3"/>
      <c r="YW196" s="3"/>
      <c r="YX196" s="3"/>
      <c r="YY196" s="3"/>
      <c r="YZ196" s="3"/>
      <c r="ZA196" s="3"/>
      <c r="ZB196" s="3"/>
      <c r="ZC196" s="3"/>
      <c r="ZD196" s="3"/>
      <c r="ZE196" s="3"/>
      <c r="ZF196" s="3"/>
      <c r="ZG196" s="3"/>
      <c r="ZH196" s="3"/>
      <c r="ZI196" s="3"/>
      <c r="ZJ196" s="3"/>
      <c r="ZK196" s="3"/>
      <c r="ZL196" s="3"/>
      <c r="ZM196" s="3"/>
      <c r="ZN196" s="3"/>
      <c r="ZO196" s="3"/>
      <c r="ZP196" s="3"/>
      <c r="ZQ196" s="3"/>
      <c r="ZR196" s="3"/>
      <c r="ZS196" s="3"/>
      <c r="ZT196" s="3"/>
      <c r="ZU196" s="3"/>
      <c r="ZV196" s="3"/>
      <c r="ZW196" s="3"/>
      <c r="ZX196" s="3"/>
      <c r="ZY196" s="3"/>
      <c r="ZZ196" s="3"/>
      <c r="AAA196" s="3"/>
      <c r="AAB196" s="3"/>
      <c r="AAC196" s="3"/>
      <c r="AAD196" s="3"/>
      <c r="AAE196" s="3"/>
      <c r="AAF196" s="3"/>
      <c r="AAG196" s="3"/>
      <c r="AAH196" s="3"/>
      <c r="AAI196" s="3"/>
      <c r="AAJ196" s="3"/>
      <c r="AAK196" s="3"/>
      <c r="AAL196" s="3"/>
      <c r="AAM196" s="3"/>
      <c r="AAN196" s="3"/>
      <c r="AAO196" s="3"/>
      <c r="AAP196" s="3"/>
      <c r="AAQ196" s="3"/>
      <c r="AAR196" s="3"/>
      <c r="AAS196" s="3"/>
      <c r="AAT196" s="3"/>
      <c r="AAU196" s="3"/>
      <c r="AAV196" s="3"/>
      <c r="AAW196" s="3"/>
      <c r="AAX196" s="3"/>
      <c r="AAY196" s="3"/>
      <c r="AAZ196" s="3"/>
      <c r="ABA196" s="3"/>
      <c r="ABB196" s="3"/>
      <c r="ABC196" s="3"/>
      <c r="ABD196" s="3"/>
      <c r="ABE196" s="3"/>
      <c r="ABF196" s="3"/>
      <c r="ABG196" s="3"/>
      <c r="ABH196" s="3"/>
      <c r="ABI196" s="3"/>
      <c r="ABJ196" s="3"/>
      <c r="ABK196" s="3"/>
      <c r="ABL196" s="3"/>
      <c r="ABM196" s="3"/>
      <c r="ABN196" s="3"/>
      <c r="ABO196" s="3"/>
      <c r="ABP196" s="3"/>
      <c r="ABQ196" s="3"/>
      <c r="ABR196" s="3"/>
      <c r="ABS196" s="3"/>
      <c r="ABT196" s="3"/>
      <c r="ABU196" s="3"/>
      <c r="ABV196" s="3"/>
      <c r="ABW196" s="3"/>
      <c r="ABX196" s="3"/>
      <c r="ABY196" s="3"/>
      <c r="ABZ196" s="3"/>
      <c r="ACA196" s="3"/>
      <c r="ACB196" s="3"/>
      <c r="ACC196" s="3"/>
      <c r="ACD196" s="3"/>
      <c r="ACE196" s="3"/>
      <c r="ACF196" s="3"/>
      <c r="ACG196" s="3"/>
      <c r="ACH196" s="3"/>
      <c r="ACI196" s="3"/>
      <c r="ACJ196" s="3"/>
      <c r="ACK196" s="3"/>
      <c r="ACL196" s="3"/>
      <c r="ACM196" s="3"/>
      <c r="ACN196" s="3"/>
      <c r="ACO196" s="3"/>
      <c r="ACP196" s="3"/>
      <c r="ACQ196" s="3"/>
      <c r="ACR196" s="3"/>
      <c r="ACS196" s="3"/>
      <c r="ACT196" s="3"/>
      <c r="ACU196" s="3"/>
      <c r="ACV196" s="3"/>
    </row>
    <row r="197" spans="1:776" ht="32.5" customHeight="1" thickBot="1" x14ac:dyDescent="0.35">
      <c r="A197" s="410"/>
      <c r="B197" s="411"/>
      <c r="C197" s="411"/>
      <c r="D197" s="411"/>
      <c r="E197" s="411"/>
      <c r="F197" s="411"/>
      <c r="G197" s="411"/>
      <c r="H197" s="411"/>
      <c r="I197" s="412"/>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c r="IW197" s="3"/>
      <c r="IX197" s="3"/>
      <c r="IY197" s="3"/>
      <c r="IZ197" s="3"/>
      <c r="JA197" s="3"/>
      <c r="JB197" s="3"/>
      <c r="JC197" s="3"/>
      <c r="JD197" s="3"/>
      <c r="JE197" s="3"/>
      <c r="JF197" s="3"/>
      <c r="JG197" s="3"/>
      <c r="JH197" s="3"/>
      <c r="JI197" s="3"/>
      <c r="JJ197" s="3"/>
      <c r="JK197" s="3"/>
      <c r="JL197" s="3"/>
      <c r="JM197" s="3"/>
      <c r="JN197" s="3"/>
      <c r="JO197" s="3"/>
      <c r="JP197" s="3"/>
      <c r="JQ197" s="3"/>
      <c r="JR197" s="3"/>
      <c r="JS197" s="3"/>
      <c r="JT197" s="3"/>
      <c r="JU197" s="3"/>
      <c r="JV197" s="3"/>
      <c r="JW197" s="3"/>
      <c r="JX197" s="3"/>
      <c r="JY197" s="3"/>
      <c r="JZ197" s="3"/>
      <c r="KA197" s="3"/>
      <c r="KB197" s="3"/>
      <c r="KC197" s="3"/>
      <c r="KD197" s="3"/>
      <c r="KE197" s="3"/>
      <c r="KF197" s="3"/>
      <c r="KG197" s="3"/>
      <c r="KH197" s="3"/>
      <c r="KI197" s="3"/>
      <c r="KJ197" s="3"/>
      <c r="KK197" s="3"/>
      <c r="KL197" s="3"/>
      <c r="KM197" s="3"/>
      <c r="KN197" s="3"/>
      <c r="KO197" s="3"/>
      <c r="KP197" s="3"/>
      <c r="KQ197" s="3"/>
      <c r="KR197" s="3"/>
      <c r="KS197" s="3"/>
      <c r="KT197" s="3"/>
      <c r="KU197" s="3"/>
      <c r="KV197" s="3"/>
      <c r="KW197" s="3"/>
      <c r="KX197" s="3"/>
      <c r="KY197" s="3"/>
      <c r="KZ197" s="3"/>
      <c r="LA197" s="3"/>
      <c r="LB197" s="3"/>
      <c r="LC197" s="3"/>
      <c r="LD197" s="3"/>
      <c r="LE197" s="3"/>
      <c r="LF197" s="3"/>
      <c r="LG197" s="3"/>
      <c r="LH197" s="3"/>
      <c r="LI197" s="3"/>
      <c r="LJ197" s="3"/>
      <c r="LK197" s="3"/>
      <c r="LL197" s="3"/>
      <c r="LM197" s="3"/>
      <c r="LN197" s="3"/>
      <c r="LO197" s="3"/>
      <c r="LP197" s="3"/>
      <c r="LQ197" s="3"/>
      <c r="LR197" s="3"/>
      <c r="LS197" s="3"/>
      <c r="LT197" s="3"/>
      <c r="LU197" s="3"/>
      <c r="LV197" s="3"/>
      <c r="LW197" s="3"/>
      <c r="LX197" s="3"/>
      <c r="LY197" s="3"/>
      <c r="LZ197" s="3"/>
      <c r="MA197" s="3"/>
      <c r="MB197" s="3"/>
      <c r="MC197" s="3"/>
      <c r="MD197" s="3"/>
      <c r="ME197" s="3"/>
      <c r="MF197" s="3"/>
      <c r="MG197" s="3"/>
      <c r="MH197" s="3"/>
      <c r="MI197" s="3"/>
      <c r="MJ197" s="3"/>
      <c r="MK197" s="3"/>
      <c r="ML197" s="3"/>
      <c r="MM197" s="3"/>
      <c r="MN197" s="3"/>
      <c r="MO197" s="3"/>
      <c r="MP197" s="3"/>
      <c r="MQ197" s="3"/>
      <c r="MR197" s="3"/>
      <c r="MS197" s="3"/>
      <c r="MT197" s="3"/>
      <c r="MU197" s="3"/>
      <c r="MV197" s="3"/>
      <c r="MW197" s="3"/>
      <c r="MX197" s="3"/>
      <c r="MY197" s="3"/>
      <c r="MZ197" s="3"/>
      <c r="NA197" s="3"/>
      <c r="NB197" s="3"/>
      <c r="NC197" s="3"/>
      <c r="ND197" s="3"/>
      <c r="NE197" s="3"/>
      <c r="NF197" s="3"/>
      <c r="NG197" s="3"/>
      <c r="NH197" s="3"/>
      <c r="NI197" s="3"/>
      <c r="NJ197" s="3"/>
      <c r="NK197" s="3"/>
      <c r="NL197" s="3"/>
      <c r="NM197" s="3"/>
      <c r="NN197" s="3"/>
      <c r="NO197" s="3"/>
      <c r="NP197" s="3"/>
      <c r="NQ197" s="3"/>
      <c r="NR197" s="3"/>
      <c r="NS197" s="3"/>
      <c r="NT197" s="3"/>
      <c r="NU197" s="3"/>
      <c r="NV197" s="3"/>
      <c r="NW197" s="3"/>
      <c r="NX197" s="3"/>
      <c r="NY197" s="3"/>
      <c r="NZ197" s="3"/>
      <c r="OA197" s="3"/>
      <c r="OB197" s="3"/>
      <c r="OC197" s="3"/>
      <c r="OD197" s="3"/>
      <c r="OE197" s="3"/>
      <c r="OF197" s="3"/>
      <c r="OG197" s="3"/>
      <c r="OH197" s="3"/>
      <c r="OI197" s="3"/>
      <c r="OJ197" s="3"/>
      <c r="OK197" s="3"/>
      <c r="OL197" s="3"/>
      <c r="OM197" s="3"/>
      <c r="ON197" s="3"/>
      <c r="OO197" s="3"/>
      <c r="OP197" s="3"/>
      <c r="OQ197" s="3"/>
      <c r="OR197" s="3"/>
      <c r="OS197" s="3"/>
      <c r="OT197" s="3"/>
      <c r="OU197" s="3"/>
      <c r="OV197" s="3"/>
      <c r="OW197" s="3"/>
      <c r="OX197" s="3"/>
      <c r="OY197" s="3"/>
      <c r="OZ197" s="3"/>
      <c r="PA197" s="3"/>
      <c r="PB197" s="3"/>
      <c r="PC197" s="3"/>
      <c r="PD197" s="3"/>
      <c r="PE197" s="3"/>
      <c r="PF197" s="3"/>
      <c r="PG197" s="3"/>
      <c r="PH197" s="3"/>
      <c r="PI197" s="3"/>
      <c r="PJ197" s="3"/>
      <c r="PK197" s="3"/>
      <c r="PL197" s="3"/>
      <c r="PM197" s="3"/>
      <c r="PN197" s="3"/>
      <c r="PO197" s="3"/>
      <c r="PP197" s="3"/>
      <c r="PQ197" s="3"/>
      <c r="PR197" s="3"/>
      <c r="PS197" s="3"/>
      <c r="PT197" s="3"/>
      <c r="PU197" s="3"/>
      <c r="PV197" s="3"/>
      <c r="PW197" s="3"/>
      <c r="PX197" s="3"/>
      <c r="PY197" s="3"/>
      <c r="PZ197" s="3"/>
      <c r="QA197" s="3"/>
      <c r="QB197" s="3"/>
      <c r="QC197" s="3"/>
      <c r="QD197" s="3"/>
      <c r="QE197" s="3"/>
      <c r="QF197" s="3"/>
      <c r="QG197" s="3"/>
      <c r="QH197" s="3"/>
      <c r="QI197" s="3"/>
      <c r="QJ197" s="3"/>
      <c r="QK197" s="3"/>
      <c r="QL197" s="3"/>
      <c r="QM197" s="3"/>
      <c r="QN197" s="3"/>
      <c r="QO197" s="3"/>
      <c r="QP197" s="3"/>
      <c r="QQ197" s="3"/>
      <c r="QR197" s="3"/>
      <c r="QS197" s="3"/>
      <c r="QT197" s="3"/>
      <c r="QU197" s="3"/>
      <c r="QV197" s="3"/>
      <c r="QW197" s="3"/>
      <c r="QX197" s="3"/>
      <c r="QY197" s="3"/>
      <c r="QZ197" s="3"/>
      <c r="RA197" s="3"/>
      <c r="RB197" s="3"/>
      <c r="RC197" s="3"/>
      <c r="RD197" s="3"/>
      <c r="RE197" s="3"/>
      <c r="RF197" s="3"/>
      <c r="RG197" s="3"/>
      <c r="RH197" s="3"/>
      <c r="RI197" s="3"/>
      <c r="RJ197" s="3"/>
      <c r="RK197" s="3"/>
      <c r="RL197" s="3"/>
      <c r="RM197" s="3"/>
      <c r="RN197" s="3"/>
      <c r="RO197" s="3"/>
      <c r="RP197" s="3"/>
      <c r="RQ197" s="3"/>
      <c r="RR197" s="3"/>
      <c r="RS197" s="3"/>
      <c r="RT197" s="3"/>
      <c r="RU197" s="3"/>
      <c r="RV197" s="3"/>
      <c r="RW197" s="3"/>
      <c r="RX197" s="3"/>
      <c r="RY197" s="3"/>
      <c r="RZ197" s="3"/>
      <c r="SA197" s="3"/>
      <c r="SB197" s="3"/>
      <c r="SC197" s="3"/>
      <c r="SD197" s="3"/>
      <c r="SE197" s="3"/>
      <c r="SF197" s="3"/>
      <c r="SG197" s="3"/>
      <c r="SH197" s="3"/>
      <c r="SI197" s="3"/>
      <c r="SJ197" s="3"/>
      <c r="SK197" s="3"/>
      <c r="SL197" s="3"/>
      <c r="SM197" s="3"/>
      <c r="SN197" s="3"/>
      <c r="SO197" s="3"/>
      <c r="SP197" s="3"/>
      <c r="SQ197" s="3"/>
      <c r="SR197" s="3"/>
      <c r="SS197" s="3"/>
      <c r="ST197" s="3"/>
      <c r="SU197" s="3"/>
      <c r="SV197" s="3"/>
      <c r="SW197" s="3"/>
      <c r="SX197" s="3"/>
      <c r="SY197" s="3"/>
      <c r="SZ197" s="3"/>
      <c r="TA197" s="3"/>
      <c r="TB197" s="3"/>
      <c r="TC197" s="3"/>
      <c r="TD197" s="3"/>
      <c r="TE197" s="3"/>
      <c r="TF197" s="3"/>
      <c r="TG197" s="3"/>
      <c r="TH197" s="3"/>
      <c r="TI197" s="3"/>
      <c r="TJ197" s="3"/>
      <c r="TK197" s="3"/>
      <c r="TL197" s="3"/>
      <c r="TM197" s="3"/>
      <c r="TN197" s="3"/>
      <c r="TO197" s="3"/>
      <c r="TP197" s="3"/>
      <c r="TQ197" s="3"/>
      <c r="TR197" s="3"/>
      <c r="TS197" s="3"/>
      <c r="TT197" s="3"/>
      <c r="TU197" s="3"/>
      <c r="TV197" s="3"/>
      <c r="TW197" s="3"/>
      <c r="TX197" s="3"/>
      <c r="TY197" s="3"/>
      <c r="TZ197" s="3"/>
      <c r="UA197" s="3"/>
      <c r="UB197" s="3"/>
      <c r="UC197" s="3"/>
      <c r="UD197" s="3"/>
      <c r="UE197" s="3"/>
      <c r="UF197" s="3"/>
      <c r="UG197" s="3"/>
      <c r="UH197" s="3"/>
      <c r="UI197" s="3"/>
      <c r="UJ197" s="3"/>
      <c r="UK197" s="3"/>
      <c r="UL197" s="3"/>
      <c r="UM197" s="3"/>
      <c r="UN197" s="3"/>
      <c r="UO197" s="3"/>
      <c r="UP197" s="3"/>
      <c r="UQ197" s="3"/>
      <c r="UR197" s="3"/>
      <c r="US197" s="3"/>
      <c r="UT197" s="3"/>
      <c r="UU197" s="3"/>
      <c r="UV197" s="3"/>
      <c r="UW197" s="3"/>
      <c r="UX197" s="3"/>
      <c r="UY197" s="3"/>
      <c r="UZ197" s="3"/>
      <c r="VA197" s="3"/>
      <c r="VB197" s="3"/>
      <c r="VC197" s="3"/>
      <c r="VD197" s="3"/>
      <c r="VE197" s="3"/>
      <c r="VF197" s="3"/>
      <c r="VG197" s="3"/>
      <c r="VH197" s="3"/>
      <c r="VI197" s="3"/>
      <c r="VJ197" s="3"/>
      <c r="VK197" s="3"/>
      <c r="VL197" s="3"/>
      <c r="VM197" s="3"/>
      <c r="VN197" s="3"/>
      <c r="VO197" s="3"/>
      <c r="VP197" s="3"/>
      <c r="VQ197" s="3"/>
      <c r="VR197" s="3"/>
      <c r="VS197" s="3"/>
      <c r="VT197" s="3"/>
      <c r="VU197" s="3"/>
      <c r="VV197" s="3"/>
      <c r="VW197" s="3"/>
      <c r="VX197" s="3"/>
      <c r="VY197" s="3"/>
      <c r="VZ197" s="3"/>
      <c r="WA197" s="3"/>
      <c r="WB197" s="3"/>
      <c r="WC197" s="3"/>
      <c r="WD197" s="3"/>
      <c r="WE197" s="3"/>
      <c r="WF197" s="3"/>
      <c r="WG197" s="3"/>
      <c r="WH197" s="3"/>
      <c r="WI197" s="3"/>
      <c r="WJ197" s="3"/>
      <c r="WK197" s="3"/>
      <c r="WL197" s="3"/>
      <c r="WM197" s="3"/>
      <c r="WN197" s="3"/>
      <c r="WO197" s="3"/>
      <c r="WP197" s="3"/>
      <c r="WQ197" s="3"/>
      <c r="WR197" s="3"/>
      <c r="WS197" s="3"/>
      <c r="WT197" s="3"/>
      <c r="WU197" s="3"/>
      <c r="WV197" s="3"/>
      <c r="WW197" s="3"/>
      <c r="WX197" s="3"/>
      <c r="WY197" s="3"/>
      <c r="WZ197" s="3"/>
      <c r="XA197" s="3"/>
      <c r="XB197" s="3"/>
      <c r="XC197" s="3"/>
      <c r="XD197" s="3"/>
      <c r="XE197" s="3"/>
      <c r="XF197" s="3"/>
      <c r="XG197" s="3"/>
      <c r="XH197" s="3"/>
      <c r="XI197" s="3"/>
      <c r="XJ197" s="3"/>
      <c r="XK197" s="3"/>
      <c r="XL197" s="3"/>
      <c r="XM197" s="3"/>
      <c r="XN197" s="3"/>
      <c r="XO197" s="3"/>
      <c r="XP197" s="3"/>
      <c r="XQ197" s="3"/>
      <c r="XR197" s="3"/>
      <c r="XS197" s="3"/>
      <c r="XT197" s="3"/>
      <c r="XU197" s="3"/>
      <c r="XV197" s="3"/>
      <c r="XW197" s="3"/>
      <c r="XX197" s="3"/>
      <c r="XY197" s="3"/>
      <c r="XZ197" s="3"/>
      <c r="YA197" s="3"/>
      <c r="YB197" s="3"/>
      <c r="YC197" s="3"/>
      <c r="YD197" s="3"/>
      <c r="YE197" s="3"/>
      <c r="YF197" s="3"/>
      <c r="YG197" s="3"/>
      <c r="YH197" s="3"/>
      <c r="YI197" s="3"/>
      <c r="YJ197" s="3"/>
      <c r="YK197" s="3"/>
      <c r="YL197" s="3"/>
      <c r="YM197" s="3"/>
      <c r="YN197" s="3"/>
      <c r="YO197" s="3"/>
      <c r="YP197" s="3"/>
      <c r="YQ197" s="3"/>
      <c r="YR197" s="3"/>
      <c r="YS197" s="3"/>
      <c r="YT197" s="3"/>
      <c r="YU197" s="3"/>
      <c r="YV197" s="3"/>
      <c r="YW197" s="3"/>
      <c r="YX197" s="3"/>
      <c r="YY197" s="3"/>
      <c r="YZ197" s="3"/>
      <c r="ZA197" s="3"/>
      <c r="ZB197" s="3"/>
      <c r="ZC197" s="3"/>
      <c r="ZD197" s="3"/>
      <c r="ZE197" s="3"/>
      <c r="ZF197" s="3"/>
      <c r="ZG197" s="3"/>
      <c r="ZH197" s="3"/>
      <c r="ZI197" s="3"/>
      <c r="ZJ197" s="3"/>
      <c r="ZK197" s="3"/>
      <c r="ZL197" s="3"/>
      <c r="ZM197" s="3"/>
      <c r="ZN197" s="3"/>
      <c r="ZO197" s="3"/>
      <c r="ZP197" s="3"/>
      <c r="ZQ197" s="3"/>
      <c r="ZR197" s="3"/>
      <c r="ZS197" s="3"/>
      <c r="ZT197" s="3"/>
      <c r="ZU197" s="3"/>
      <c r="ZV197" s="3"/>
      <c r="ZW197" s="3"/>
      <c r="ZX197" s="3"/>
      <c r="ZY197" s="3"/>
      <c r="ZZ197" s="3"/>
      <c r="AAA197" s="3"/>
      <c r="AAB197" s="3"/>
      <c r="AAC197" s="3"/>
      <c r="AAD197" s="3"/>
      <c r="AAE197" s="3"/>
      <c r="AAF197" s="3"/>
      <c r="AAG197" s="3"/>
      <c r="AAH197" s="3"/>
      <c r="AAI197" s="3"/>
      <c r="AAJ197" s="3"/>
      <c r="AAK197" s="3"/>
      <c r="AAL197" s="3"/>
      <c r="AAM197" s="3"/>
      <c r="AAN197" s="3"/>
      <c r="AAO197" s="3"/>
      <c r="AAP197" s="3"/>
      <c r="AAQ197" s="3"/>
      <c r="AAR197" s="3"/>
      <c r="AAS197" s="3"/>
      <c r="AAT197" s="3"/>
      <c r="AAU197" s="3"/>
      <c r="AAV197" s="3"/>
      <c r="AAW197" s="3"/>
      <c r="AAX197" s="3"/>
      <c r="AAY197" s="3"/>
      <c r="AAZ197" s="3"/>
      <c r="ABA197" s="3"/>
      <c r="ABB197" s="3"/>
      <c r="ABC197" s="3"/>
      <c r="ABD197" s="3"/>
      <c r="ABE197" s="3"/>
      <c r="ABF197" s="3"/>
      <c r="ABG197" s="3"/>
      <c r="ABH197" s="3"/>
      <c r="ABI197" s="3"/>
      <c r="ABJ197" s="3"/>
      <c r="ABK197" s="3"/>
      <c r="ABL197" s="3"/>
      <c r="ABM197" s="3"/>
      <c r="ABN197" s="3"/>
      <c r="ABO197" s="3"/>
      <c r="ABP197" s="3"/>
      <c r="ABQ197" s="3"/>
      <c r="ABR197" s="3"/>
      <c r="ABS197" s="3"/>
      <c r="ABT197" s="3"/>
      <c r="ABU197" s="3"/>
      <c r="ABV197" s="3"/>
      <c r="ABW197" s="3"/>
      <c r="ABX197" s="3"/>
      <c r="ABY197" s="3"/>
      <c r="ABZ197" s="3"/>
      <c r="ACA197" s="3"/>
      <c r="ACB197" s="3"/>
      <c r="ACC197" s="3"/>
      <c r="ACD197" s="3"/>
      <c r="ACE197" s="3"/>
      <c r="ACF197" s="3"/>
      <c r="ACG197" s="3"/>
      <c r="ACH197" s="3"/>
      <c r="ACI197" s="3"/>
      <c r="ACJ197" s="3"/>
      <c r="ACK197" s="3"/>
      <c r="ACL197" s="3"/>
      <c r="ACM197" s="3"/>
      <c r="ACN197" s="3"/>
      <c r="ACO197" s="3"/>
      <c r="ACP197" s="3"/>
      <c r="ACQ197" s="3"/>
      <c r="ACR197" s="3"/>
      <c r="ACS197" s="3"/>
      <c r="ACT197" s="3"/>
      <c r="ACU197" s="3"/>
      <c r="ACV197" s="3"/>
    </row>
  </sheetData>
  <mergeCells count="304">
    <mergeCell ref="E81:F81"/>
    <mergeCell ref="E82:F82"/>
    <mergeCell ref="E83:F83"/>
    <mergeCell ref="E84:F84"/>
    <mergeCell ref="E85:F85"/>
    <mergeCell ref="E86:F86"/>
    <mergeCell ref="E87:F87"/>
    <mergeCell ref="E88:F88"/>
    <mergeCell ref="E89:F89"/>
    <mergeCell ref="A81:D81"/>
    <mergeCell ref="A82:D82"/>
    <mergeCell ref="A83:D83"/>
    <mergeCell ref="A84:D84"/>
    <mergeCell ref="A85:D85"/>
    <mergeCell ref="A86:D86"/>
    <mergeCell ref="A87:D87"/>
    <mergeCell ref="A88:D88"/>
    <mergeCell ref="A89:D89"/>
    <mergeCell ref="A139:I139"/>
    <mergeCell ref="E173:F173"/>
    <mergeCell ref="A154:B154"/>
    <mergeCell ref="A155:B155"/>
    <mergeCell ref="C170:F170"/>
    <mergeCell ref="B39:I39"/>
    <mergeCell ref="D38:I38"/>
    <mergeCell ref="A38:C38"/>
    <mergeCell ref="F21:G21"/>
    <mergeCell ref="F22:G22"/>
    <mergeCell ref="F23:G23"/>
    <mergeCell ref="F24:G24"/>
    <mergeCell ref="F25:G25"/>
    <mergeCell ref="F26:G26"/>
    <mergeCell ref="F27:G27"/>
    <mergeCell ref="F28:G28"/>
    <mergeCell ref="A29:D29"/>
    <mergeCell ref="A25:C25"/>
    <mergeCell ref="A26:C26"/>
    <mergeCell ref="A21:C21"/>
    <mergeCell ref="A66:I66"/>
    <mergeCell ref="A68:B68"/>
    <mergeCell ref="A69:B69"/>
    <mergeCell ref="A70:B70"/>
    <mergeCell ref="A167:F167"/>
    <mergeCell ref="H165:I165"/>
    <mergeCell ref="H167:I167"/>
    <mergeCell ref="A158:F158"/>
    <mergeCell ref="A152:B152"/>
    <mergeCell ref="A153:B153"/>
    <mergeCell ref="A151:B151"/>
    <mergeCell ref="A144:I144"/>
    <mergeCell ref="A149:I149"/>
    <mergeCell ref="C154:E154"/>
    <mergeCell ref="A193:F193"/>
    <mergeCell ref="A190:I190"/>
    <mergeCell ref="A191:F191"/>
    <mergeCell ref="A192:I192"/>
    <mergeCell ref="A181:F181"/>
    <mergeCell ref="A183:F183"/>
    <mergeCell ref="A194:I194"/>
    <mergeCell ref="H191:I191"/>
    <mergeCell ref="A182:C182"/>
    <mergeCell ref="H181:I181"/>
    <mergeCell ref="H183:I183"/>
    <mergeCell ref="G193:I193"/>
    <mergeCell ref="A186:C186"/>
    <mergeCell ref="A187:C187"/>
    <mergeCell ref="A178:B178"/>
    <mergeCell ref="A184:C184"/>
    <mergeCell ref="A185:C185"/>
    <mergeCell ref="B188:D188"/>
    <mergeCell ref="A177:B177"/>
    <mergeCell ref="A172:B172"/>
    <mergeCell ref="A175:D175"/>
    <mergeCell ref="A32:D32"/>
    <mergeCell ref="A33:D33"/>
    <mergeCell ref="D101:I101"/>
    <mergeCell ref="D102:I102"/>
    <mergeCell ref="A104:I104"/>
    <mergeCell ref="A103:I103"/>
    <mergeCell ref="H97:I97"/>
    <mergeCell ref="A110:F110"/>
    <mergeCell ref="A165:F165"/>
    <mergeCell ref="E175:F175"/>
    <mergeCell ref="A173:D173"/>
    <mergeCell ref="A125:B125"/>
    <mergeCell ref="A117:F117"/>
    <mergeCell ref="A174:B174"/>
    <mergeCell ref="A164:I164"/>
    <mergeCell ref="A170:B170"/>
    <mergeCell ref="A171:B171"/>
    <mergeCell ref="A1:I1"/>
    <mergeCell ref="A11:F11"/>
    <mergeCell ref="A13:F13"/>
    <mergeCell ref="A16:F16"/>
    <mergeCell ref="C5:I5"/>
    <mergeCell ref="C6:I6"/>
    <mergeCell ref="A14:B14"/>
    <mergeCell ref="D14:E14"/>
    <mergeCell ref="A7:B7"/>
    <mergeCell ref="C4:D4"/>
    <mergeCell ref="C8:D8"/>
    <mergeCell ref="C9:D9"/>
    <mergeCell ref="A6:B6"/>
    <mergeCell ref="H10:I10"/>
    <mergeCell ref="G11:I11"/>
    <mergeCell ref="H13:I13"/>
    <mergeCell ref="H16:I16"/>
    <mergeCell ref="A12:I12"/>
    <mergeCell ref="A5:B5"/>
    <mergeCell ref="A4:B4"/>
    <mergeCell ref="A8:B8"/>
    <mergeCell ref="A9:B9"/>
    <mergeCell ref="H7:I7"/>
    <mergeCell ref="C7:F7"/>
    <mergeCell ref="D123:H123"/>
    <mergeCell ref="A101:C101"/>
    <mergeCell ref="H52:I52"/>
    <mergeCell ref="A47:H47"/>
    <mergeCell ref="A50:F50"/>
    <mergeCell ref="A52:F52"/>
    <mergeCell ref="A61:I61"/>
    <mergeCell ref="H45:I45"/>
    <mergeCell ref="H49:I49"/>
    <mergeCell ref="H65:I65"/>
    <mergeCell ref="A93:F93"/>
    <mergeCell ref="A71:B71"/>
    <mergeCell ref="B58:I58"/>
    <mergeCell ref="C64:I64"/>
    <mergeCell ref="C63:I63"/>
    <mergeCell ref="A54:C54"/>
    <mergeCell ref="D54:I54"/>
    <mergeCell ref="B55:I55"/>
    <mergeCell ref="A57:C57"/>
    <mergeCell ref="D57:I57"/>
    <mergeCell ref="A77:B77"/>
    <mergeCell ref="A78:B78"/>
    <mergeCell ref="A79:B79"/>
    <mergeCell ref="F68:I68"/>
    <mergeCell ref="A44:I44"/>
    <mergeCell ref="A63:B63"/>
    <mergeCell ref="A64:B64"/>
    <mergeCell ref="A15:B15"/>
    <mergeCell ref="A20:F20"/>
    <mergeCell ref="A24:C24"/>
    <mergeCell ref="E19:F19"/>
    <mergeCell ref="A102:C102"/>
    <mergeCell ref="A105:I105"/>
    <mergeCell ref="A30:F30"/>
    <mergeCell ref="A34:D34"/>
    <mergeCell ref="A28:C28"/>
    <mergeCell ref="A17:B17"/>
    <mergeCell ref="A19:C19"/>
    <mergeCell ref="F69:I69"/>
    <mergeCell ref="F70:I70"/>
    <mergeCell ref="F71:I71"/>
    <mergeCell ref="F72:I72"/>
    <mergeCell ref="F73:I73"/>
    <mergeCell ref="F74:I74"/>
    <mergeCell ref="F75:I75"/>
    <mergeCell ref="F76:I76"/>
    <mergeCell ref="F77:I77"/>
    <mergeCell ref="F78:I78"/>
    <mergeCell ref="A109:I109"/>
    <mergeCell ref="A106:I106"/>
    <mergeCell ref="A107:I107"/>
    <mergeCell ref="A51:I51"/>
    <mergeCell ref="A65:F65"/>
    <mergeCell ref="A45:F45"/>
    <mergeCell ref="H60:I60"/>
    <mergeCell ref="A108:I108"/>
    <mergeCell ref="H50:I50"/>
    <mergeCell ref="H100:I100"/>
    <mergeCell ref="B56:I56"/>
    <mergeCell ref="B59:I59"/>
    <mergeCell ref="F79:I79"/>
    <mergeCell ref="A72:B72"/>
    <mergeCell ref="A73:B73"/>
    <mergeCell ref="A74:B74"/>
    <mergeCell ref="A75:B75"/>
    <mergeCell ref="A76:B76"/>
    <mergeCell ref="A90:D90"/>
    <mergeCell ref="A91:D91"/>
    <mergeCell ref="A92:D92"/>
    <mergeCell ref="E90:F90"/>
    <mergeCell ref="E91:F91"/>
    <mergeCell ref="E92:F92"/>
    <mergeCell ref="H116:I116"/>
    <mergeCell ref="A96:F96"/>
    <mergeCell ref="H96:I96"/>
    <mergeCell ref="H150:I150"/>
    <mergeCell ref="H163:I163"/>
    <mergeCell ref="H162:I162"/>
    <mergeCell ref="A134:I134"/>
    <mergeCell ref="A150:F150"/>
    <mergeCell ref="A131:B131"/>
    <mergeCell ref="A132:B132"/>
    <mergeCell ref="A133:B133"/>
    <mergeCell ref="A156:I156"/>
    <mergeCell ref="A157:I157"/>
    <mergeCell ref="H140:I140"/>
    <mergeCell ref="H158:I158"/>
    <mergeCell ref="A111:I111"/>
    <mergeCell ref="A112:I112"/>
    <mergeCell ref="A113:I113"/>
    <mergeCell ref="A114:I114"/>
    <mergeCell ref="A163:F163"/>
    <mergeCell ref="A135:F135"/>
    <mergeCell ref="F137:I137"/>
    <mergeCell ref="F142:I142"/>
    <mergeCell ref="E147:I147"/>
    <mergeCell ref="A176:F176"/>
    <mergeCell ref="A180:F180"/>
    <mergeCell ref="A116:F116"/>
    <mergeCell ref="B166:D166"/>
    <mergeCell ref="A98:C98"/>
    <mergeCell ref="A115:F115"/>
    <mergeCell ref="A100:F100"/>
    <mergeCell ref="D98:I98"/>
    <mergeCell ref="A99:I99"/>
    <mergeCell ref="C127:D127"/>
    <mergeCell ref="C128:D128"/>
    <mergeCell ref="C129:D129"/>
    <mergeCell ref="C130:D130"/>
    <mergeCell ref="A126:C126"/>
    <mergeCell ref="A159:I159"/>
    <mergeCell ref="C131:D131"/>
    <mergeCell ref="C132:D132"/>
    <mergeCell ref="C133:D133"/>
    <mergeCell ref="C155:E155"/>
    <mergeCell ref="A140:F140"/>
    <mergeCell ref="A179:B179"/>
    <mergeCell ref="D178:E178"/>
    <mergeCell ref="D179:E179"/>
    <mergeCell ref="H110:I110"/>
    <mergeCell ref="K45:O45"/>
    <mergeCell ref="A31:B31"/>
    <mergeCell ref="H30:I30"/>
    <mergeCell ref="B35:I35"/>
    <mergeCell ref="C31:I31"/>
    <mergeCell ref="K30:O30"/>
    <mergeCell ref="K31:O31"/>
    <mergeCell ref="K32:O32"/>
    <mergeCell ref="K33:O33"/>
    <mergeCell ref="K34:O34"/>
    <mergeCell ref="K35:O35"/>
    <mergeCell ref="A37:F37"/>
    <mergeCell ref="H37:I37"/>
    <mergeCell ref="A41:F41"/>
    <mergeCell ref="H41:I41"/>
    <mergeCell ref="E34:G34"/>
    <mergeCell ref="K41:O41"/>
    <mergeCell ref="K37:O37"/>
    <mergeCell ref="A36:F36"/>
    <mergeCell ref="H36:I36"/>
    <mergeCell ref="K36:O36"/>
    <mergeCell ref="A40:I40"/>
    <mergeCell ref="A42:B42"/>
    <mergeCell ref="A43:C43"/>
    <mergeCell ref="A197:I197"/>
    <mergeCell ref="A196:I196"/>
    <mergeCell ref="K50:O50"/>
    <mergeCell ref="K29:O29"/>
    <mergeCell ref="H93:I93"/>
    <mergeCell ref="H94:I94"/>
    <mergeCell ref="A95:F95"/>
    <mergeCell ref="H95:I95"/>
    <mergeCell ref="A62:F62"/>
    <mergeCell ref="H62:I62"/>
    <mergeCell ref="K53:O53"/>
    <mergeCell ref="K62:O62"/>
    <mergeCell ref="H176:I176"/>
    <mergeCell ref="H180:I180"/>
    <mergeCell ref="H53:I53"/>
    <mergeCell ref="A94:F94"/>
    <mergeCell ref="A97:F97"/>
    <mergeCell ref="A53:F53"/>
    <mergeCell ref="A60:F60"/>
    <mergeCell ref="A128:B128"/>
    <mergeCell ref="A127:B127"/>
    <mergeCell ref="A129:B129"/>
    <mergeCell ref="A130:B130"/>
    <mergeCell ref="H135:I135"/>
    <mergeCell ref="A2:H2"/>
    <mergeCell ref="K23:O23"/>
    <mergeCell ref="K24:O24"/>
    <mergeCell ref="K25:O25"/>
    <mergeCell ref="K26:O26"/>
    <mergeCell ref="K27:O27"/>
    <mergeCell ref="K28:O28"/>
    <mergeCell ref="K13:O13"/>
    <mergeCell ref="K14:O14"/>
    <mergeCell ref="K16:O16"/>
    <mergeCell ref="K17:O17"/>
    <mergeCell ref="K18:O18"/>
    <mergeCell ref="K19:O19"/>
    <mergeCell ref="K20:O20"/>
    <mergeCell ref="K21:O21"/>
    <mergeCell ref="K22:O22"/>
    <mergeCell ref="C17:F17"/>
    <mergeCell ref="A22:C22"/>
    <mergeCell ref="A23:C23"/>
    <mergeCell ref="A27:C27"/>
    <mergeCell ref="C18:F18"/>
    <mergeCell ref="A18:B18"/>
  </mergeCells>
  <conditionalFormatting sqref="G11">
    <cfRule type="containsText" dxfId="24" priority="26" operator="containsText" text="INCUMPLIMIENTO requisitos">
      <formula>NOT(ISERROR(SEARCH("INCUMPLIMIENTO requisitos",G11)))</formula>
    </cfRule>
  </conditionalFormatting>
  <conditionalFormatting sqref="H45:I45 H41:I43 H36:I37 H13:I13 H16:I16 H30:I30">
    <cfRule type="containsText" dxfId="23" priority="19" operator="containsText" text="INCUMPLIMIENTO">
      <formula>NOT(ISERROR(SEARCH("INCUMPLIMIENTO",H13)))</formula>
    </cfRule>
  </conditionalFormatting>
  <conditionalFormatting sqref="H53:I53 H62:I62 H116:I116">
    <cfRule type="containsText" dxfId="22" priority="17" operator="containsText" text="problemas">
      <formula>NOT(ISERROR(SEARCH("problemas",H53)))</formula>
    </cfRule>
  </conditionalFormatting>
  <conditionalFormatting sqref="G50">
    <cfRule type="cellIs" dxfId="21" priority="14" operator="lessThan">
      <formula>50</formula>
    </cfRule>
    <cfRule type="cellIs" priority="15" operator="lessThan">
      <formula>$G$50&lt;50</formula>
    </cfRule>
  </conditionalFormatting>
  <conditionalFormatting sqref="H50:I50">
    <cfRule type="containsText" dxfId="20" priority="8" operator="containsText" text="INVIABLE">
      <formula>NOT(ISERROR(SEARCH("INVIABLE",H50)))</formula>
    </cfRule>
    <cfRule type="containsText" dxfId="19" priority="12" operator="containsText" text="I+$H$44;INVIABLE">
      <formula>NOT(ISERROR(SEARCH("I+$H$44;INVIABLE",H50)))</formula>
    </cfRule>
  </conditionalFormatting>
  <conditionalFormatting sqref="G193:I193">
    <cfRule type="containsText" dxfId="18" priority="6" operator="containsText" text="DESFAVORABLE">
      <formula>NOT(ISERROR(SEARCH("DESFAVORABLE",G193)))</formula>
    </cfRule>
    <cfRule type="beginsWith" dxfId="17" priority="7" operator="beginsWith" text="FAVORABLE">
      <formula>LEFT(G193,9)="FAVORABLE"</formula>
    </cfRule>
  </conditionalFormatting>
  <dataValidations disablePrompts="1" count="16">
    <dataValidation type="list" allowBlank="1" showInputMessage="1" showErrorMessage="1" sqref="G183">
      <formula1>"0,2,3"</formula1>
    </dataValidation>
    <dataValidation type="list" allowBlank="1" showInputMessage="1" showErrorMessage="1" sqref="G165">
      <formula1>"0,9"</formula1>
    </dataValidation>
    <dataValidation type="list" allowBlank="1" showInputMessage="1" showErrorMessage="1" sqref="G167">
      <formula1>"0,2,4"</formula1>
    </dataValidation>
    <dataValidation type="list" allowBlank="1" showInputMessage="1" showErrorMessage="1" sqref="G176">
      <formula1>"0,6"</formula1>
    </dataValidation>
    <dataValidation type="list" allowBlank="1" showInputMessage="1" showErrorMessage="1" sqref="G180">
      <formula1>"0,4"</formula1>
    </dataValidation>
    <dataValidation type="list" allowBlank="1" showInputMessage="1" showErrorMessage="1" sqref="G181">
      <formula1>"0,3,4"</formula1>
    </dataValidation>
    <dataValidation type="list" allowBlank="1" showInputMessage="1" showErrorMessage="1" sqref="G95">
      <formula1>"_,0,1,2"</formula1>
    </dataValidation>
    <dataValidation type="list" allowBlank="1" showInputMessage="1" showErrorMessage="1" sqref="G116 G135 G140">
      <formula1>"_,0,1,3,4"</formula1>
    </dataValidation>
    <dataValidation type="list" allowBlank="1" showInputMessage="1" showErrorMessage="1" sqref="G60 G158 G150 G100 G65">
      <formula1>"_,0,3,5,6"</formula1>
    </dataValidation>
    <dataValidation type="list" allowBlank="1" showInputMessage="1" showErrorMessage="1" sqref="G30 G36:G37 G41 G13 G16">
      <formula1>"_,Sí,No"</formula1>
    </dataValidation>
    <dataValidation type="list" allowBlank="1" showInputMessage="1" showErrorMessage="1" sqref="G62">
      <formula1>"_,0,5"</formula1>
    </dataValidation>
    <dataValidation type="list" allowBlank="1" showInputMessage="1" showErrorMessage="1" sqref="G97">
      <formula1>"_,0,3,4"</formula1>
    </dataValidation>
    <dataValidation type="list" allowBlank="1" showInputMessage="1" showErrorMessage="1" sqref="G53">
      <formula1>"_,0,4,5,6,7,8"</formula1>
    </dataValidation>
    <dataValidation type="list" allowBlank="1" showInputMessage="1" showErrorMessage="1" sqref="G110">
      <formula1>"_,0,3,4,5"</formula1>
    </dataValidation>
    <dataValidation type="list" allowBlank="1" showInputMessage="1" showErrorMessage="1" sqref="G94">
      <formula1>"_,0,2,3,4"</formula1>
    </dataValidation>
    <dataValidation type="list" allowBlank="1" showInputMessage="1" showErrorMessage="1" sqref="G45">
      <formula1>"_,Sí,No,Fuera de plazo"</formula1>
    </dataValidation>
  </dataValidations>
  <pageMargins left="3.937007874015748E-2" right="3.937007874015748E-2" top="0.19685039370078741" bottom="0.19685039370078741" header="0" footer="0"/>
  <pageSetup paperSize="9" scale="95" orientation="portrait" r:id="rId1"/>
  <rowBreaks count="2" manualBreakCount="2">
    <brk id="47" max="9" man="1"/>
    <brk id="160"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7" operator="containsText" id="{7035AAB4-8896-498E-8F04-CFF3556F5BEA}">
            <xm:f>NOT(ISERROR(SEARCH($H$53="*INVIABLE*",H50)))</xm:f>
            <xm:f>$H$53="*INVIABLE*"</xm:f>
            <x14:dxf>
              <fill>
                <patternFill>
                  <bgColor rgb="FFFF0000"/>
                </patternFill>
              </fill>
            </x14:dxf>
          </x14:cfRule>
          <xm:sqref>H50:I50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T198"/>
  <sheetViews>
    <sheetView view="pageBreakPreview" zoomScaleNormal="100" zoomScaleSheetLayoutView="100" workbookViewId="0">
      <selection activeCell="E193" sqref="E193:I193"/>
    </sheetView>
  </sheetViews>
  <sheetFormatPr baseColWidth="10" defaultRowHeight="15.5" x14ac:dyDescent="0.35"/>
  <cols>
    <col min="3" max="3" width="8.08203125" customWidth="1"/>
    <col min="7" max="7" width="17.08203125" customWidth="1"/>
    <col min="8" max="8" width="1.58203125" style="60" customWidth="1"/>
    <col min="9" max="9" width="11" style="60" bestFit="1"/>
    <col min="10" max="254" width="10.58203125" style="60"/>
  </cols>
  <sheetData>
    <row r="1" spans="1:254" ht="25" x14ac:dyDescent="0.35">
      <c r="A1" s="819" t="s">
        <v>1862</v>
      </c>
      <c r="B1" s="820"/>
      <c r="C1" s="820"/>
      <c r="D1" s="820"/>
      <c r="E1" s="820"/>
      <c r="F1" s="820"/>
      <c r="G1" s="820"/>
    </row>
    <row r="2" spans="1:254" ht="32.25" customHeight="1" x14ac:dyDescent="0.35">
      <c r="A2" s="821"/>
      <c r="B2" s="822"/>
      <c r="C2" s="822"/>
      <c r="D2" s="822"/>
      <c r="E2" s="822"/>
      <c r="F2" s="822"/>
      <c r="G2" s="822"/>
    </row>
    <row r="3" spans="1:254" ht="20" x14ac:dyDescent="0.4">
      <c r="A3" s="58" t="s">
        <v>1827</v>
      </c>
      <c r="I3" s="61"/>
    </row>
    <row r="4" spans="1:254" ht="80.5" customHeight="1" x14ac:dyDescent="0.35">
      <c r="A4" s="823" t="str">
        <f>+CONCATENATE('Formulario solicitud'!C6," ",'Formulario solicitud'!C8," ",'Formulario solicitud'!G8," de ",DATEDIF('Formulario solicitud'!D10,"1/1/2016"+1,"y") &amp; " años "," de edad, tiene una discapacidad ",'Formulario solicitud'!D23," con ",TEXT('Formulario solicitud'!H23,"0,00%")," , o resolución de ",'Formulario solicitud'!E25,", como ",'Formulario solicitud'!B28)</f>
        <v xml:space="preserve">   de 116 años  de edad, tiene una discapacidad _____ con 0,00% , o resolución de ___, como </v>
      </c>
      <c r="B4" s="824"/>
      <c r="C4" s="824"/>
      <c r="D4" s="824"/>
      <c r="E4" s="824"/>
      <c r="F4" s="824"/>
      <c r="G4" s="825"/>
    </row>
    <row r="5" spans="1:254" s="59" customFormat="1" ht="37" customHeight="1" x14ac:dyDescent="0.35">
      <c r="A5" s="750" t="str">
        <f>+IF('Formulario solicitud'!F30="___","   ",IF('Formulario solicitud'!F30="No","   ",IF('Formulario solicitud'!F30="ONCE","El solicitante es afiliado a ONCE",IF('Formulario solicitud'!F30="Entidad perteneciente al CERMI",CONCATENATE("Es socio de una entidad perteneciente al CERMI:  ",'Formulario solicitud'!F32),IF('Formulario solicitud'!F30="Otra entidad",CONCATENATE("Es socio de la entidad :   ",'Formulario solicitud'!F32))))))</f>
        <v xml:space="preserve">   </v>
      </c>
      <c r="B5" s="751"/>
      <c r="C5" s="751"/>
      <c r="D5" s="751"/>
      <c r="E5" s="751"/>
      <c r="F5" s="751"/>
      <c r="G5" s="752"/>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spans="1:254" s="47" customFormat="1" ht="21" customHeight="1" x14ac:dyDescent="0.35">
      <c r="A6" s="756"/>
      <c r="B6" s="757"/>
      <c r="C6" s="757"/>
      <c r="D6" s="757"/>
      <c r="E6" s="757"/>
      <c r="F6" s="757"/>
      <c r="G6" s="758"/>
    </row>
    <row r="7" spans="1:254" ht="9.75" customHeight="1" x14ac:dyDescent="0.35">
      <c r="A7" s="60"/>
      <c r="B7" s="174"/>
      <c r="C7" s="174"/>
      <c r="D7" s="174"/>
      <c r="E7" s="174"/>
      <c r="F7" s="174"/>
      <c r="G7" s="174"/>
    </row>
    <row r="8" spans="1:254" ht="21" customHeight="1" x14ac:dyDescent="0.4">
      <c r="A8" s="176" t="s">
        <v>1844</v>
      </c>
    </row>
    <row r="9" spans="1:254" ht="178.5" customHeight="1" x14ac:dyDescent="0.35">
      <c r="A9" s="767" t="str">
        <f>+CONCATENATE("El emprendedor tiene TITULACIÓN de: ",'Formulario solicitud'!F36,"  -  ",'Formulario solicitud'!C38,"        FORMACIÓN COMPLEMENTARIA: ",'Formulario solicitud'!B40,"          Actualmente, está realizando formación: ",'Formulario solicitud'!F42,"  -  ",'Formulario solicitud'!C44)</f>
        <v xml:space="preserve">El emprendedor tiene TITULACIÓN de: __  -          FORMACIÓN COMPLEMENTARIA:           Actualmente, está realizando formación: __  -  </v>
      </c>
      <c r="B9" s="768"/>
      <c r="C9" s="768"/>
      <c r="D9" s="768"/>
      <c r="E9" s="768"/>
      <c r="F9" s="768"/>
      <c r="G9" s="769"/>
      <c r="I9" s="170"/>
      <c r="J9" s="170"/>
      <c r="K9" s="170"/>
      <c r="L9" s="170"/>
      <c r="M9" s="170"/>
      <c r="N9" s="170"/>
      <c r="O9" s="170"/>
      <c r="P9" s="170"/>
    </row>
    <row r="10" spans="1:254" s="43" customFormat="1" ht="9.75" customHeight="1" x14ac:dyDescent="0.35">
      <c r="A10" s="753"/>
      <c r="B10" s="754"/>
      <c r="C10" s="754"/>
      <c r="D10" s="754"/>
      <c r="E10" s="754"/>
      <c r="F10" s="754"/>
      <c r="G10" s="755"/>
      <c r="H10" s="60"/>
      <c r="I10" s="170"/>
      <c r="J10" s="170"/>
      <c r="K10" s="170"/>
      <c r="L10" s="170"/>
      <c r="M10" s="170"/>
      <c r="N10" s="170"/>
      <c r="O10" s="170"/>
      <c r="P10" s="17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43" customFormat="1" ht="92.25" customHeight="1" x14ac:dyDescent="0.35">
      <c r="A11" s="767" t="str">
        <f>+CONCATENATE("Tiene EXPERIENCIA LABORAL:  ",'Formulario solicitud'!B47)</f>
        <v xml:space="preserve">Tiene EXPERIENCIA LABORAL:  </v>
      </c>
      <c r="B11" s="768"/>
      <c r="C11" s="768"/>
      <c r="D11" s="768"/>
      <c r="E11" s="768"/>
      <c r="F11" s="768"/>
      <c r="G11" s="769"/>
      <c r="H11" s="60"/>
      <c r="I11" s="170"/>
      <c r="J11" s="170"/>
      <c r="K11" s="170"/>
      <c r="L11" s="170"/>
      <c r="M11" s="170"/>
      <c r="N11" s="170"/>
      <c r="O11" s="170"/>
      <c r="P11" s="17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43" customFormat="1" ht="11.25" customHeight="1" x14ac:dyDescent="0.35">
      <c r="A12" s="753"/>
      <c r="B12" s="754"/>
      <c r="C12" s="754"/>
      <c r="D12" s="754"/>
      <c r="E12" s="754"/>
      <c r="F12" s="754"/>
      <c r="G12" s="755"/>
      <c r="H12" s="60"/>
      <c r="I12" s="170"/>
      <c r="J12" s="170"/>
      <c r="K12" s="170"/>
      <c r="L12" s="170"/>
      <c r="M12" s="170"/>
      <c r="N12" s="170"/>
      <c r="O12" s="170"/>
      <c r="P12" s="17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43" customFormat="1" ht="122.5" customHeight="1" x14ac:dyDescent="0.35">
      <c r="A13" s="750" t="str">
        <f>+IF('Formulario solicitud'!G58="___","No responde a si ha recibido apoyo de alguna entidad en materia de Emprendimiento.",IF('Formulario solicitud'!G58="No","No ha recibido apoyo de ninguna entidad en materia de Emprendimiento.",IF('Formulario solicitud'!G58="Sí, en Inserta",CONCATENATE("Ha recibido apoyo / acompañamiento en materia de Emprendimiento a través de INSERTA"," :   ",'Formulario solicitud'!B60),IF('Formulario solicitud'!G58="Sí, en entidad pública",CONCATENATE("Ha recibido apoyo en materia de Emprendimiento a través de una entidad pública ","  :  ",'Formulario solicitud'!B60),IF('Formulario solicitud'!G58="Sí, en asociación de pers.c/discp.",CONCATENATE("Ha recibido apoyo en materia de Emprendimiento a través de una asociación que atiende a pers. c/discap. ","  :  ",'Formulario solicitud'!B60),IF('Formulario solicitud'!G58="Sí, otras entidades privadas",CONCATENATE("Ha recibido apoyo en materia de Emprendimiento a través de una entidad privada ","  :  ",'Formulario solicitud'!B60)))))))</f>
        <v>No responde a si ha recibido apoyo de alguna entidad en materia de Emprendimiento.</v>
      </c>
      <c r="B13" s="751"/>
      <c r="C13" s="751"/>
      <c r="D13" s="751"/>
      <c r="E13" s="751"/>
      <c r="F13" s="751"/>
      <c r="G13" s="752"/>
      <c r="H13" s="60"/>
      <c r="I13" s="170"/>
      <c r="J13" s="170"/>
      <c r="K13" s="170"/>
      <c r="L13" s="170"/>
      <c r="M13" s="170"/>
      <c r="N13" s="170"/>
      <c r="O13" s="170"/>
      <c r="P13" s="17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43" customFormat="1" ht="9.75" customHeight="1" x14ac:dyDescent="0.35">
      <c r="A14" s="753"/>
      <c r="B14" s="754"/>
      <c r="C14" s="754"/>
      <c r="D14" s="754"/>
      <c r="E14" s="754"/>
      <c r="F14" s="754"/>
      <c r="G14" s="755"/>
      <c r="H14" s="60"/>
      <c r="I14" s="170"/>
      <c r="J14" s="170"/>
      <c r="K14" s="170"/>
      <c r="L14" s="170"/>
      <c r="M14" s="170"/>
      <c r="N14" s="170"/>
      <c r="O14" s="170"/>
      <c r="P14" s="17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43" customFormat="1" ht="122.5" customHeight="1" x14ac:dyDescent="0.35">
      <c r="A15" s="750" t="str">
        <f>+CONCATENATE("Capacidades/habilidades y carencias que se indetifica:  ",'Formulario solicitud'!B63)</f>
        <v xml:space="preserve">Capacidades/habilidades y carencias que se indetifica:  </v>
      </c>
      <c r="B15" s="751"/>
      <c r="C15" s="751"/>
      <c r="D15" s="751"/>
      <c r="E15" s="751"/>
      <c r="F15" s="751"/>
      <c r="G15" s="752"/>
      <c r="H15" s="60"/>
      <c r="I15" s="170"/>
      <c r="J15" s="170"/>
      <c r="K15" s="170"/>
      <c r="L15" s="170"/>
      <c r="M15" s="170"/>
      <c r="N15" s="170"/>
      <c r="O15" s="170"/>
      <c r="P15" s="17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43" customFormat="1" ht="3.75" customHeight="1" x14ac:dyDescent="0.35">
      <c r="A16" s="756"/>
      <c r="B16" s="757"/>
      <c r="C16" s="757"/>
      <c r="D16" s="757"/>
      <c r="E16" s="757"/>
      <c r="F16" s="757"/>
      <c r="G16" s="758"/>
      <c r="H16" s="60"/>
      <c r="I16" s="170"/>
      <c r="J16" s="170"/>
      <c r="K16" s="170"/>
      <c r="L16" s="170"/>
      <c r="M16" s="170"/>
      <c r="N16" s="170"/>
      <c r="O16" s="170"/>
      <c r="P16" s="17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ht="8.15" customHeight="1" x14ac:dyDescent="0.35">
      <c r="A17" s="60"/>
      <c r="B17" s="60"/>
      <c r="C17" s="60"/>
      <c r="D17" s="60"/>
      <c r="E17" s="60"/>
      <c r="F17" s="60"/>
      <c r="G17" s="60"/>
      <c r="I17" s="170"/>
      <c r="J17" s="170"/>
      <c r="K17" s="170"/>
      <c r="L17" s="170"/>
      <c r="M17" s="170"/>
      <c r="N17" s="170"/>
      <c r="O17" s="170"/>
      <c r="P17" s="170"/>
    </row>
    <row r="18" spans="1:254" s="43" customFormat="1" ht="20.25" customHeight="1" x14ac:dyDescent="0.35">
      <c r="A18" s="787" t="s">
        <v>2113</v>
      </c>
      <c r="B18" s="788"/>
      <c r="C18" s="788"/>
      <c r="D18" s="788"/>
      <c r="E18" s="788"/>
      <c r="F18" s="788"/>
      <c r="G18" s="788"/>
      <c r="H18" s="788"/>
      <c r="I18" s="775" t="str">
        <f>+IF('Formulario solicitud'!D51="En desempleo",CONCATENATE("El solicitante está desempleado desde ",(TEXT('Formulario solicitud'!F53,"dd/mm/aaaa"))),"")</f>
        <v/>
      </c>
      <c r="J18" s="776"/>
      <c r="K18" s="776"/>
      <c r="L18" s="776"/>
      <c r="M18" s="777"/>
      <c r="N18" s="777"/>
      <c r="O18" s="777"/>
      <c r="P18" s="777"/>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43" customFormat="1" ht="55" customHeight="1" x14ac:dyDescent="0.35">
      <c r="A19" s="750" t="str">
        <f>+CONCATENATE(I18,I19,I20,I23,I22)</f>
        <v/>
      </c>
      <c r="B19" s="789"/>
      <c r="C19" s="789"/>
      <c r="D19" s="789"/>
      <c r="E19" s="748"/>
      <c r="F19" s="748"/>
      <c r="G19" s="748"/>
      <c r="H19" s="748"/>
      <c r="I19" s="185" t="str">
        <f>+IF('Formulario solicitud'!D51="Inactivo - pensionista","El solicitante es pensionista ","")</f>
        <v/>
      </c>
      <c r="J19" s="185"/>
      <c r="K19" s="185"/>
      <c r="L19" s="185"/>
      <c r="M19" s="185"/>
      <c r="N19" s="185"/>
      <c r="O19" s="185"/>
      <c r="P19" s="185"/>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43" customFormat="1" ht="93" customHeight="1" x14ac:dyDescent="0.35">
      <c r="A20" s="750" t="str">
        <f>+CONCATENATE("Explicación situación laboral:  ",'Formulario solicitud'!B56)</f>
        <v xml:space="preserve">Explicación situación laboral:  </v>
      </c>
      <c r="B20" s="789"/>
      <c r="C20" s="789"/>
      <c r="D20" s="789"/>
      <c r="E20" s="748"/>
      <c r="F20" s="748"/>
      <c r="G20" s="748"/>
      <c r="H20" s="748"/>
      <c r="I20" s="185" t="str">
        <f>+IF('Formulario solicitud'!D51="Autónomo en actividad por la que se solicita ayuda",CONCATENATE("El solicitante está trabajando en la actividad por la que solicita ayuda, en la cual se dio de alta como trabajador autónomo con fecha  ",(TEXT('Formulario solicitud'!E170,"dd/mm/aaaa"))),"")</f>
        <v/>
      </c>
      <c r="J20" s="185"/>
      <c r="K20" s="185"/>
      <c r="L20" s="185"/>
      <c r="M20" s="185"/>
      <c r="N20" s="185"/>
      <c r="O20" s="185"/>
      <c r="P20" s="185"/>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43" customFormat="1" ht="23.25" customHeight="1" x14ac:dyDescent="0.35">
      <c r="A21" s="756"/>
      <c r="B21" s="757"/>
      <c r="C21" s="757"/>
      <c r="D21" s="757"/>
      <c r="E21" s="757"/>
      <c r="F21" s="757"/>
      <c r="G21" s="758"/>
      <c r="H21" s="175"/>
      <c r="I21" s="185"/>
      <c r="J21" s="185"/>
      <c r="K21" s="185"/>
      <c r="L21" s="185"/>
      <c r="M21" s="185"/>
      <c r="N21" s="185"/>
      <c r="O21" s="185"/>
      <c r="P21" s="185"/>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39" customFormat="1" ht="7.5" customHeight="1" x14ac:dyDescent="0.35">
      <c r="A22" s="40"/>
      <c r="B22" s="41"/>
      <c r="C22" s="41" t="s">
        <v>2108</v>
      </c>
      <c r="D22" s="41"/>
      <c r="E22" s="41"/>
      <c r="F22" s="41"/>
      <c r="G22" s="41"/>
      <c r="H22" s="47"/>
      <c r="I22" s="186" t="str">
        <f>+IF('Formulario solicitud'!D51="Trabajando por cuenta ajena e inscrito en mejora de empleo","El solicitante esta trabajando actualmente por cuenta ajena e inscrito en mejora de empleo en los Servicios Públicos de Empleo ","")</f>
        <v/>
      </c>
      <c r="J22" s="186"/>
      <c r="K22" s="186"/>
      <c r="L22" s="186"/>
      <c r="M22" s="186"/>
      <c r="N22" s="186"/>
      <c r="O22" s="186"/>
      <c r="P22" s="186"/>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row>
    <row r="23" spans="1:254" ht="20" x14ac:dyDescent="0.4">
      <c r="A23" s="58" t="s">
        <v>1845</v>
      </c>
      <c r="I23" s="185"/>
      <c r="J23" s="185"/>
      <c r="K23" s="185"/>
      <c r="L23" s="185"/>
      <c r="M23" s="185"/>
      <c r="N23" s="185"/>
      <c r="O23" s="185"/>
      <c r="P23" s="185"/>
    </row>
    <row r="24" spans="1:254" ht="30" customHeight="1" x14ac:dyDescent="0.35">
      <c r="A24" s="767" t="str">
        <f>+CONCATENATE("DENOMINACIÓN PROYECTO:   ",'Formulario solicitud'!E156)</f>
        <v xml:space="preserve">DENOMINACIÓN PROYECTO:   </v>
      </c>
      <c r="B24" s="768"/>
      <c r="C24" s="768"/>
      <c r="D24" s="768"/>
      <c r="E24" s="768"/>
      <c r="F24" s="768"/>
      <c r="G24" s="768"/>
      <c r="H24" s="768"/>
      <c r="I24" s="170"/>
      <c r="J24" s="170"/>
      <c r="K24" s="170"/>
      <c r="L24" s="170"/>
      <c r="M24" s="170"/>
      <c r="N24" s="170"/>
      <c r="O24" s="170"/>
      <c r="P24" s="170"/>
    </row>
    <row r="25" spans="1:254" s="39" customFormat="1" ht="9" customHeight="1" x14ac:dyDescent="0.35">
      <c r="A25" s="38"/>
      <c r="B25" s="38"/>
      <c r="C25" s="38"/>
      <c r="D25" s="38"/>
      <c r="E25" s="38"/>
      <c r="F25" s="38"/>
      <c r="G25" s="38"/>
      <c r="H25" s="60"/>
      <c r="I25" s="62"/>
      <c r="J25" s="62"/>
      <c r="K25" s="62"/>
      <c r="L25" s="62"/>
      <c r="M25" s="62"/>
      <c r="N25" s="62"/>
      <c r="O25" s="62"/>
      <c r="P25" s="62"/>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row>
    <row r="26" spans="1:254" s="38" customFormat="1" ht="19" customHeight="1" x14ac:dyDescent="0.35">
      <c r="A26" s="767" t="str">
        <f>+CONCATENATE("CÓDIGO CNAE: ",'Formulario solicitud'!E158)</f>
        <v>CÓDIGO CNAE: Elija código CNAE de la lista desplegable:</v>
      </c>
      <c r="B26" s="768"/>
      <c r="C26" s="768"/>
      <c r="D26" s="768"/>
      <c r="E26" s="768"/>
      <c r="F26" s="768"/>
      <c r="G26" s="768"/>
      <c r="H26" s="768"/>
      <c r="I26" s="170"/>
      <c r="J26" s="170"/>
      <c r="K26" s="170"/>
      <c r="L26" s="170"/>
      <c r="M26" s="170"/>
      <c r="N26" s="170"/>
      <c r="O26" s="170"/>
      <c r="P26" s="17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38" customFormat="1" ht="18" customHeight="1" x14ac:dyDescent="0.35">
      <c r="A27" s="767" t="str">
        <f>+CONCATENATE("CÓDIGO IAE: ",'Formulario solicitud'!E160)</f>
        <v>CÓDIGO IAE: Elija epígrafe IAE de la lista desplegable:</v>
      </c>
      <c r="B27" s="768"/>
      <c r="C27" s="768"/>
      <c r="D27" s="768"/>
      <c r="E27" s="768"/>
      <c r="F27" s="768"/>
      <c r="G27" s="768"/>
      <c r="H27" s="768"/>
      <c r="I27" s="170"/>
      <c r="J27" s="170"/>
      <c r="K27" s="170"/>
      <c r="L27" s="170"/>
      <c r="M27" s="170"/>
      <c r="N27" s="170"/>
      <c r="O27" s="170"/>
      <c r="P27" s="17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38" customFormat="1" ht="18" customHeight="1" x14ac:dyDescent="0.35">
      <c r="A28" s="767" t="str">
        <f>+IF('Formulario solicitud'!E167="Sí",(CONCATENATE("FECHA ALTA RETA: ",(TEXT('Formulario solicitud'!E170,"dd/mm/aaaa")),"   -   FECHA ALTA ACTIVIDAD: ",,(TEXT('Formulario solicitud'!E171,"dd/mm/aaaa")))),CONCATENATE("FECHA PREVISTA ALTA: ",TEXT('Formulario solicitud'!E173,"dd/mm/aaaa")))</f>
        <v>FECHA PREVISTA ALTA: 00/01/1900</v>
      </c>
      <c r="B28" s="768"/>
      <c r="C28" s="768"/>
      <c r="D28" s="768"/>
      <c r="E28" s="768"/>
      <c r="F28" s="768"/>
      <c r="G28" s="768"/>
      <c r="H28" s="768"/>
      <c r="I28" s="170"/>
      <c r="J28" s="170"/>
      <c r="K28" s="170"/>
      <c r="L28" s="170"/>
      <c r="M28" s="170"/>
      <c r="N28" s="170"/>
      <c r="O28" s="170"/>
      <c r="P28" s="17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38" customFormat="1" ht="36.75" customHeight="1" x14ac:dyDescent="0.35">
      <c r="A29" s="767" t="str">
        <f>CONCATENATE("FASE EN LA QUE ESTÁ EL PROYECTO:  ",'Formulario solicitud'!E162)</f>
        <v>FASE EN LA QUE ESTÁ EL PROYECTO:  ___</v>
      </c>
      <c r="B29" s="768"/>
      <c r="C29" s="768"/>
      <c r="D29" s="768"/>
      <c r="E29" s="768"/>
      <c r="F29" s="768"/>
      <c r="G29" s="768"/>
      <c r="H29" s="769"/>
      <c r="I29" s="170"/>
      <c r="J29" s="170"/>
      <c r="K29" s="170"/>
      <c r="L29" s="170"/>
      <c r="M29" s="170"/>
      <c r="N29" s="170"/>
      <c r="O29" s="170"/>
      <c r="P29" s="17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39" customFormat="1" ht="9" customHeight="1" x14ac:dyDescent="0.35">
      <c r="A30" s="38"/>
      <c r="B30" s="38"/>
      <c r="C30" s="38"/>
      <c r="D30" s="38"/>
      <c r="E30" s="38"/>
      <c r="F30" s="38"/>
      <c r="G30" s="38"/>
      <c r="H30" s="60"/>
      <c r="I30" s="62"/>
      <c r="J30" s="62"/>
      <c r="K30" s="62"/>
      <c r="L30" s="62"/>
      <c r="M30" s="62"/>
      <c r="N30" s="62"/>
      <c r="O30" s="62"/>
      <c r="P30" s="62"/>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row>
    <row r="31" spans="1:254" s="36" customFormat="1" ht="91" customHeight="1" x14ac:dyDescent="0.35">
      <c r="A31" s="750" t="str">
        <f>+IF('Formulario solicitud'!E12="___ ","No responde a si va a ser autónomo o constituirá una sociedad.",IF('Formulario solicitud'!E12="No, seré/soy autónomo","Será autónomo, no va a constituir ninguna sociedad. ",IF('Formulario solicitud'!E12="Sí, está ya constituida",CONCATENATE("Constituye con fecha ",TEXT('Formulario solicitud'!D85,"dd/mm/aaaa")," una ",'Formulario solicitud'!C79,IF('Formulario solicitud'!H85="Sí",", mediante escritura pública, ",", sin escritura pública, ")," con razón social: ",'Formulario solicitud'!B81," y nombre comercial: ",'Formulario solicitud'!B83,", cuyo Representante Legal es: ",'Formulario solicitud'!B87," con una participación en la sociedad de ",TEXT('Formulario solicitud'!G91,"0,00%")," - tipo de administración: ",'Formulario solicitud'!D89),IF('Formulario solicitud'!E12="Si, pero aún no se ha constituido",CONCATENATE("Tiene previsto constituir una sociedad con fecha ",TEXT('Formulario solicitud'!F14,"dd/mm/aaaa"))))))</f>
        <v>No responde a si va a ser autónomo o constituirá una sociedad.</v>
      </c>
      <c r="B31" s="751"/>
      <c r="C31" s="751"/>
      <c r="D31" s="751"/>
      <c r="E31" s="751"/>
      <c r="F31" s="751"/>
      <c r="G31" s="752"/>
      <c r="H31" s="60"/>
      <c r="I31" s="170"/>
      <c r="J31" s="170"/>
      <c r="K31" s="170"/>
      <c r="L31" s="170"/>
      <c r="M31" s="170"/>
      <c r="N31" s="170"/>
      <c r="O31" s="170"/>
      <c r="P31" s="17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39" customFormat="1" ht="9" customHeight="1" x14ac:dyDescent="0.35">
      <c r="A32" s="38"/>
      <c r="B32" s="38"/>
      <c r="C32" s="38"/>
      <c r="D32" s="38"/>
      <c r="E32" s="38"/>
      <c r="F32" s="38"/>
      <c r="G32" s="38"/>
      <c r="H32" s="60"/>
      <c r="I32" s="62"/>
      <c r="J32" s="62"/>
      <c r="K32" s="62"/>
      <c r="L32" s="62"/>
      <c r="M32" s="62"/>
      <c r="N32" s="62"/>
      <c r="O32" s="62"/>
      <c r="P32" s="62"/>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row>
    <row r="33" spans="1:254" s="39" customFormat="1" ht="16" customHeight="1" thickBot="1" x14ac:dyDescent="0.5">
      <c r="A33" s="798" t="s">
        <v>1829</v>
      </c>
      <c r="B33" s="826"/>
      <c r="C33" s="826"/>
      <c r="D33" s="826"/>
      <c r="E33" s="826"/>
      <c r="F33" s="826"/>
      <c r="G33" s="826"/>
      <c r="H33" s="826"/>
      <c r="I33" s="62"/>
      <c r="J33" s="62"/>
      <c r="K33" s="62"/>
      <c r="L33" s="62"/>
      <c r="M33" s="62"/>
      <c r="N33" s="62"/>
      <c r="O33" s="62"/>
      <c r="P33" s="62"/>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row>
    <row r="34" spans="1:254" s="39" customFormat="1" ht="33.75" customHeight="1" x14ac:dyDescent="0.35">
      <c r="A34" s="827" t="s">
        <v>1787</v>
      </c>
      <c r="B34" s="828"/>
      <c r="C34" s="828"/>
      <c r="D34" s="192" t="s">
        <v>2079</v>
      </c>
      <c r="E34" s="66" t="s">
        <v>1828</v>
      </c>
      <c r="F34" s="810" t="s">
        <v>1830</v>
      </c>
      <c r="G34" s="810"/>
      <c r="H34" s="810"/>
      <c r="I34" s="186"/>
      <c r="J34" s="186"/>
      <c r="K34" s="186"/>
      <c r="L34" s="186"/>
      <c r="M34" s="186"/>
      <c r="N34" s="186"/>
      <c r="O34" s="186"/>
      <c r="P34" s="186"/>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row>
    <row r="35" spans="1:254" s="39" customFormat="1" ht="15.75" customHeight="1" x14ac:dyDescent="0.35">
      <c r="A35" s="790">
        <f>+'Formulario solicitud'!B95</f>
        <v>0</v>
      </c>
      <c r="B35" s="829"/>
      <c r="C35" s="830"/>
      <c r="D35" s="51">
        <f>+'Formulario solicitud'!E95</f>
        <v>0</v>
      </c>
      <c r="E35" s="52" t="str">
        <f>+'Formulario solicitud'!F95</f>
        <v>___</v>
      </c>
      <c r="F35" s="811">
        <f>+'Formulario solicitud'!G95</f>
        <v>0</v>
      </c>
      <c r="G35" s="811"/>
      <c r="H35" s="811"/>
      <c r="I35" s="186"/>
      <c r="J35" s="186"/>
      <c r="K35" s="186"/>
      <c r="L35" s="186"/>
      <c r="M35" s="186"/>
      <c r="N35" s="186"/>
      <c r="O35" s="186"/>
      <c r="P35" s="186"/>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row>
    <row r="36" spans="1:254" s="39" customFormat="1" ht="15.75" customHeight="1" x14ac:dyDescent="0.35">
      <c r="A36" s="790">
        <f>+'Formulario solicitud'!B96</f>
        <v>0</v>
      </c>
      <c r="B36" s="829"/>
      <c r="C36" s="830"/>
      <c r="D36" s="51">
        <f>+'Formulario solicitud'!E96</f>
        <v>0</v>
      </c>
      <c r="E36" s="52" t="str">
        <f>+'Formulario solicitud'!F96</f>
        <v>___</v>
      </c>
      <c r="F36" s="811">
        <f>+'Formulario solicitud'!G96</f>
        <v>0</v>
      </c>
      <c r="G36" s="811"/>
      <c r="H36" s="811"/>
      <c r="I36" s="186"/>
      <c r="J36" s="186"/>
      <c r="K36" s="186"/>
      <c r="L36" s="186"/>
      <c r="M36" s="186"/>
      <c r="N36" s="186"/>
      <c r="O36" s="186"/>
      <c r="P36" s="186"/>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row>
    <row r="37" spans="1:254" s="39" customFormat="1" ht="15.75" customHeight="1" x14ac:dyDescent="0.35">
      <c r="A37" s="790">
        <f>+'Formulario solicitud'!B97</f>
        <v>0</v>
      </c>
      <c r="B37" s="829"/>
      <c r="C37" s="830"/>
      <c r="D37" s="51">
        <f>+'Formulario solicitud'!E97</f>
        <v>0</v>
      </c>
      <c r="E37" s="52" t="str">
        <f>+'Formulario solicitud'!F97</f>
        <v>___</v>
      </c>
      <c r="F37" s="811">
        <f>+'Formulario solicitud'!G97</f>
        <v>0</v>
      </c>
      <c r="G37" s="811"/>
      <c r="H37" s="811"/>
      <c r="I37" s="186"/>
      <c r="J37" s="186"/>
      <c r="K37" s="186"/>
      <c r="L37" s="186"/>
      <c r="M37" s="186"/>
      <c r="N37" s="186"/>
      <c r="O37" s="186"/>
      <c r="P37" s="186"/>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row>
    <row r="38" spans="1:254" s="39" customFormat="1" ht="15.75" customHeight="1" x14ac:dyDescent="0.35">
      <c r="A38" s="790">
        <f>+'Formulario solicitud'!B98</f>
        <v>0</v>
      </c>
      <c r="B38" s="829"/>
      <c r="C38" s="830"/>
      <c r="D38" s="51">
        <f>+'Formulario solicitud'!E98</f>
        <v>0</v>
      </c>
      <c r="E38" s="52" t="str">
        <f>+'Formulario solicitud'!F98</f>
        <v>___</v>
      </c>
      <c r="F38" s="811">
        <f>+'Formulario solicitud'!G98</f>
        <v>0</v>
      </c>
      <c r="G38" s="811"/>
      <c r="H38" s="811"/>
      <c r="I38" s="186"/>
      <c r="J38" s="186"/>
      <c r="K38" s="186"/>
      <c r="L38" s="186"/>
      <c r="M38" s="186"/>
      <c r="N38" s="186"/>
      <c r="O38" s="186"/>
      <c r="P38" s="186"/>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row>
    <row r="39" spans="1:254" s="39" customFormat="1" ht="15.75" customHeight="1" x14ac:dyDescent="0.35">
      <c r="A39" s="790">
        <f>+'Formulario solicitud'!B99</f>
        <v>0</v>
      </c>
      <c r="B39" s="829"/>
      <c r="C39" s="830"/>
      <c r="D39" s="51">
        <f>+'Formulario solicitud'!E99</f>
        <v>0</v>
      </c>
      <c r="E39" s="52" t="str">
        <f>+'Formulario solicitud'!F99</f>
        <v>___</v>
      </c>
      <c r="F39" s="811">
        <f>+'Formulario solicitud'!G99</f>
        <v>0</v>
      </c>
      <c r="G39" s="811"/>
      <c r="H39" s="811"/>
      <c r="I39" s="186"/>
      <c r="J39" s="186"/>
      <c r="K39" s="186"/>
      <c r="L39" s="186"/>
      <c r="M39" s="186"/>
      <c r="N39" s="186"/>
      <c r="O39" s="186"/>
      <c r="P39" s="186"/>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row>
    <row r="40" spans="1:254" s="39" customFormat="1" ht="15.75" customHeight="1" x14ac:dyDescent="0.35">
      <c r="A40" s="790">
        <f>+'Formulario solicitud'!B100</f>
        <v>0</v>
      </c>
      <c r="B40" s="829"/>
      <c r="C40" s="830"/>
      <c r="D40" s="51">
        <f>+'Formulario solicitud'!E100</f>
        <v>0</v>
      </c>
      <c r="E40" s="52" t="str">
        <f>+'Formulario solicitud'!F100</f>
        <v>___</v>
      </c>
      <c r="F40" s="811">
        <f>+'Formulario solicitud'!G100</f>
        <v>0</v>
      </c>
      <c r="G40" s="811"/>
      <c r="H40" s="811"/>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row>
    <row r="41" spans="1:254" s="39" customFormat="1" ht="15.75" customHeight="1" x14ac:dyDescent="0.35">
      <c r="A41" s="790">
        <f>+'Formulario solicitud'!B101</f>
        <v>0</v>
      </c>
      <c r="B41" s="829"/>
      <c r="C41" s="830"/>
      <c r="D41" s="51">
        <f>+'Formulario solicitud'!E101</f>
        <v>0</v>
      </c>
      <c r="E41" s="52" t="str">
        <f>+'Formulario solicitud'!F101</f>
        <v>___</v>
      </c>
      <c r="F41" s="811">
        <f>+'Formulario solicitud'!G101</f>
        <v>0</v>
      </c>
      <c r="G41" s="811"/>
      <c r="H41" s="811"/>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row>
    <row r="42" spans="1:254" s="39" customFormat="1" ht="130.5" customHeight="1" x14ac:dyDescent="0.35">
      <c r="A42" s="795">
        <f>+'Formulario solicitud'!B103</f>
        <v>0</v>
      </c>
      <c r="B42" s="796"/>
      <c r="C42" s="796"/>
      <c r="D42" s="796"/>
      <c r="E42" s="796"/>
      <c r="F42" s="796"/>
      <c r="G42" s="796"/>
      <c r="H42" s="79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row>
    <row r="43" spans="1:254" s="47" customFormat="1" ht="8.25" customHeight="1" x14ac:dyDescent="0.35">
      <c r="A43" s="45"/>
      <c r="B43" s="44"/>
      <c r="C43" s="44"/>
      <c r="D43" s="44"/>
      <c r="E43" s="44"/>
      <c r="F43" s="44"/>
      <c r="G43" s="46"/>
    </row>
    <row r="44" spans="1:254" s="42" customFormat="1" ht="20.25" customHeight="1" thickBot="1" x14ac:dyDescent="0.5">
      <c r="A44" s="798" t="s">
        <v>1831</v>
      </c>
      <c r="B44" s="826"/>
      <c r="C44" s="826"/>
      <c r="D44" s="826"/>
      <c r="E44" s="826"/>
      <c r="F44" s="826"/>
      <c r="G44" s="826"/>
      <c r="H44" s="826"/>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row>
    <row r="45" spans="1:254" s="39" customFormat="1" ht="31.5" customHeight="1" x14ac:dyDescent="0.35">
      <c r="A45" s="810" t="s">
        <v>1787</v>
      </c>
      <c r="B45" s="812"/>
      <c r="C45" s="812"/>
      <c r="D45" s="192" t="s">
        <v>1828</v>
      </c>
      <c r="E45" s="813" t="s">
        <v>1792</v>
      </c>
      <c r="F45" s="814"/>
      <c r="G45" s="814"/>
      <c r="H45" s="815"/>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row>
    <row r="46" spans="1:254" s="39" customFormat="1" ht="15.75" customHeight="1" x14ac:dyDescent="0.35">
      <c r="A46" s="793">
        <f>+'Formulario solicitud'!B108</f>
        <v>0</v>
      </c>
      <c r="B46" s="794"/>
      <c r="C46" s="794"/>
      <c r="D46" s="52">
        <f>+'Formulario solicitud'!E108</f>
        <v>0</v>
      </c>
      <c r="E46" s="790">
        <f>+'Formulario solicitud'!F108</f>
        <v>0</v>
      </c>
      <c r="F46" s="791"/>
      <c r="G46" s="791"/>
      <c r="H46" s="792"/>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row>
    <row r="47" spans="1:254" s="39" customFormat="1" ht="15.75" customHeight="1" x14ac:dyDescent="0.35">
      <c r="A47" s="793">
        <f>+'Formulario solicitud'!B109</f>
        <v>0</v>
      </c>
      <c r="B47" s="794"/>
      <c r="C47" s="794"/>
      <c r="D47" s="52">
        <f>+'Formulario solicitud'!E109</f>
        <v>0</v>
      </c>
      <c r="E47" s="790">
        <f>+'Formulario solicitud'!F109</f>
        <v>0</v>
      </c>
      <c r="F47" s="791"/>
      <c r="G47" s="791"/>
      <c r="H47" s="792"/>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c r="IP47" s="47"/>
      <c r="IQ47" s="47"/>
      <c r="IR47" s="47"/>
      <c r="IS47" s="47"/>
      <c r="IT47" s="47"/>
    </row>
    <row r="48" spans="1:254" s="39" customFormat="1" ht="15.75" customHeight="1" x14ac:dyDescent="0.35">
      <c r="A48" s="793">
        <f>+'Formulario solicitud'!B110</f>
        <v>0</v>
      </c>
      <c r="B48" s="794"/>
      <c r="C48" s="794"/>
      <c r="D48" s="52">
        <f>+'Formulario solicitud'!E110</f>
        <v>0</v>
      </c>
      <c r="E48" s="790">
        <f>+'Formulario solicitud'!F110</f>
        <v>0</v>
      </c>
      <c r="F48" s="791"/>
      <c r="G48" s="791"/>
      <c r="H48" s="792"/>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row>
    <row r="49" spans="1:254" s="39" customFormat="1" ht="15.75" customHeight="1" x14ac:dyDescent="0.35">
      <c r="A49" s="793">
        <f>+'Formulario solicitud'!B111</f>
        <v>0</v>
      </c>
      <c r="B49" s="794"/>
      <c r="C49" s="794"/>
      <c r="D49" s="52">
        <f>+'Formulario solicitud'!E111</f>
        <v>0</v>
      </c>
      <c r="E49" s="790">
        <f>+'Formulario solicitud'!F111</f>
        <v>0</v>
      </c>
      <c r="F49" s="791"/>
      <c r="G49" s="791"/>
      <c r="H49" s="792"/>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39" customFormat="1" ht="15.75" customHeight="1" x14ac:dyDescent="0.35">
      <c r="A50" s="793">
        <f>+'Formulario solicitud'!B112</f>
        <v>0</v>
      </c>
      <c r="B50" s="794"/>
      <c r="C50" s="794"/>
      <c r="D50" s="52">
        <f>+'Formulario solicitud'!E112</f>
        <v>0</v>
      </c>
      <c r="E50" s="790">
        <f>+'Formulario solicitud'!F112</f>
        <v>0</v>
      </c>
      <c r="F50" s="791"/>
      <c r="G50" s="791"/>
      <c r="H50" s="792"/>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row>
    <row r="51" spans="1:254" s="39" customFormat="1" ht="15.75" customHeight="1" x14ac:dyDescent="0.35">
      <c r="A51" s="793">
        <f>+'Formulario solicitud'!B113</f>
        <v>0</v>
      </c>
      <c r="B51" s="794"/>
      <c r="C51" s="794"/>
      <c r="D51" s="52">
        <f>+'Formulario solicitud'!E113</f>
        <v>0</v>
      </c>
      <c r="E51" s="790">
        <f>+'Formulario solicitud'!F113</f>
        <v>0</v>
      </c>
      <c r="F51" s="791"/>
      <c r="G51" s="791"/>
      <c r="H51" s="792"/>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row>
    <row r="52" spans="1:254" s="39" customFormat="1" ht="130.5" customHeight="1" x14ac:dyDescent="0.35">
      <c r="A52" s="795">
        <f>+'Formulario solicitud'!B115</f>
        <v>0</v>
      </c>
      <c r="B52" s="796"/>
      <c r="C52" s="796"/>
      <c r="D52" s="796"/>
      <c r="E52" s="796"/>
      <c r="F52" s="796"/>
      <c r="G52" s="796"/>
      <c r="H52" s="79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row>
    <row r="53" spans="1:254" s="47" customFormat="1" ht="8.25" customHeight="1" x14ac:dyDescent="0.35">
      <c r="A53" s="45"/>
      <c r="B53" s="44"/>
      <c r="C53" s="44"/>
      <c r="D53" s="44"/>
      <c r="E53" s="44"/>
      <c r="F53" s="44"/>
      <c r="G53" s="46"/>
    </row>
    <row r="54" spans="1:254" s="39" customFormat="1" ht="24" customHeight="1" thickBot="1" x14ac:dyDescent="0.5">
      <c r="A54" s="798" t="s">
        <v>1832</v>
      </c>
      <c r="B54" s="799"/>
      <c r="C54" s="799"/>
      <c r="D54" s="799"/>
      <c r="E54" s="799"/>
      <c r="F54" s="799"/>
      <c r="G54" s="799"/>
      <c r="H54" s="799"/>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row>
    <row r="55" spans="1:254" s="39" customFormat="1" ht="54" customHeight="1" x14ac:dyDescent="0.35">
      <c r="A55" s="800" t="str">
        <f>+CONCATENATE(IF('Formulario solicitud'!E119&gt;0,(CONCATENATE("Trabajadores contratados actualmente: ",'Formulario solicitud'!E119,", de los cuales ",'Formulario solicitud'!E121," tienen discapacidad. ")),"No se ha contratado por el momento a ningún ttrabajador. "),IF('Formulario solicitud'!G136&gt;0,CONCATENATE("Se prevé contratar en los dos primeros años de actividad: ",'Formulario solicitud'!G136," trabajadores, de los cuales, se prevé que ",(COUNTIF('Formulario solicitud'!I142:I152,"Si"))," sean personas con discapacidad."),"No se prevé contratar a ningún trabajador."))</f>
        <v>No se ha contratado por el momento a ningún ttrabajador. No se prevé contratar a ningún trabajador.</v>
      </c>
      <c r="B55" s="801"/>
      <c r="C55" s="801"/>
      <c r="D55" s="801"/>
      <c r="E55" s="801"/>
      <c r="F55" s="801"/>
      <c r="G55" s="801"/>
      <c r="H55" s="802"/>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row>
    <row r="56" spans="1:254" s="39" customFormat="1" ht="5.15" customHeight="1" x14ac:dyDescent="0.35">
      <c r="A56" s="177"/>
      <c r="B56" s="178"/>
      <c r="C56" s="178"/>
      <c r="D56" s="178"/>
      <c r="E56" s="178"/>
      <c r="F56" s="178"/>
      <c r="G56" s="178"/>
      <c r="H56" s="178"/>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row>
    <row r="57" spans="1:254" s="39" customFormat="1" ht="16.5" customHeight="1" x14ac:dyDescent="0.35">
      <c r="A57" s="179" t="s">
        <v>2049</v>
      </c>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row>
    <row r="58" spans="1:254" s="39" customFormat="1" ht="39.65" customHeight="1" x14ac:dyDescent="0.35">
      <c r="A58" s="803" t="s">
        <v>1787</v>
      </c>
      <c r="B58" s="804"/>
      <c r="C58" s="193" t="s">
        <v>1828</v>
      </c>
      <c r="D58" s="66" t="s">
        <v>1793</v>
      </c>
      <c r="E58" s="66" t="s">
        <v>1794</v>
      </c>
      <c r="F58" s="810" t="s">
        <v>1792</v>
      </c>
      <c r="G58" s="810"/>
      <c r="H58" s="810"/>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7"/>
      <c r="IQ58" s="47"/>
      <c r="IR58" s="47"/>
      <c r="IS58" s="47"/>
      <c r="IT58" s="47"/>
    </row>
    <row r="59" spans="1:254" s="39" customFormat="1" ht="15.75" customHeight="1" x14ac:dyDescent="0.35">
      <c r="A59" s="805">
        <f>+'Formulario solicitud'!B124</f>
        <v>0</v>
      </c>
      <c r="B59" s="806"/>
      <c r="C59" s="52">
        <f>+'Formulario solicitud'!D124</f>
        <v>0</v>
      </c>
      <c r="D59" s="219" t="str">
        <f>+'Formulario solicitud'!E124</f>
        <v>__</v>
      </c>
      <c r="E59" s="219" t="str">
        <f>+'Formulario solicitud'!F124</f>
        <v>___</v>
      </c>
      <c r="F59" s="807">
        <f>+'Formulario solicitud'!G124</f>
        <v>0</v>
      </c>
      <c r="G59" s="808"/>
      <c r="H59" s="809"/>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c r="IO59" s="47"/>
      <c r="IP59" s="47"/>
      <c r="IQ59" s="47"/>
      <c r="IR59" s="47"/>
      <c r="IS59" s="47"/>
      <c r="IT59" s="47"/>
    </row>
    <row r="60" spans="1:254" s="39" customFormat="1" ht="15.75" customHeight="1" x14ac:dyDescent="0.35">
      <c r="A60" s="805">
        <f>+'Formulario solicitud'!B125</f>
        <v>0</v>
      </c>
      <c r="B60" s="806"/>
      <c r="C60" s="52">
        <f>+'Formulario solicitud'!D125</f>
        <v>0</v>
      </c>
      <c r="D60" s="219" t="str">
        <f>+'Formulario solicitud'!E125</f>
        <v>__</v>
      </c>
      <c r="E60" s="219" t="str">
        <f>+'Formulario solicitud'!F125</f>
        <v>___</v>
      </c>
      <c r="F60" s="807">
        <f>+'Formulario solicitud'!G125</f>
        <v>0</v>
      </c>
      <c r="G60" s="808"/>
      <c r="H60" s="809"/>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row>
    <row r="61" spans="1:254" s="39" customFormat="1" ht="15.75" customHeight="1" x14ac:dyDescent="0.35">
      <c r="A61" s="805">
        <f>+'Formulario solicitud'!B126</f>
        <v>0</v>
      </c>
      <c r="B61" s="806"/>
      <c r="C61" s="52">
        <f>+'Formulario solicitud'!D126</f>
        <v>0</v>
      </c>
      <c r="D61" s="219" t="str">
        <f>+'Formulario solicitud'!E126</f>
        <v>__</v>
      </c>
      <c r="E61" s="219" t="str">
        <f>+'Formulario solicitud'!F126</f>
        <v>___</v>
      </c>
      <c r="F61" s="807">
        <f>+'Formulario solicitud'!G126</f>
        <v>0</v>
      </c>
      <c r="G61" s="808"/>
      <c r="H61" s="809"/>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row>
    <row r="62" spans="1:254" s="39" customFormat="1" ht="15.75" customHeight="1" x14ac:dyDescent="0.35">
      <c r="A62" s="805">
        <f>+'Formulario solicitud'!B127</f>
        <v>0</v>
      </c>
      <c r="B62" s="806"/>
      <c r="C62" s="52">
        <f>+'Formulario solicitud'!D127</f>
        <v>0</v>
      </c>
      <c r="D62" s="219" t="str">
        <f>+'Formulario solicitud'!E127</f>
        <v>__</v>
      </c>
      <c r="E62" s="219" t="str">
        <f>+'Formulario solicitud'!F127</f>
        <v>___</v>
      </c>
      <c r="F62" s="807">
        <f>+'Formulario solicitud'!G127</f>
        <v>0</v>
      </c>
      <c r="G62" s="808"/>
      <c r="H62" s="809"/>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row>
    <row r="63" spans="1:254" s="39" customFormat="1" ht="15.75" customHeight="1" x14ac:dyDescent="0.35">
      <c r="A63" s="805">
        <f>+'Formulario solicitud'!B128</f>
        <v>0</v>
      </c>
      <c r="B63" s="806"/>
      <c r="C63" s="52">
        <f>+'Formulario solicitud'!D128</f>
        <v>0</v>
      </c>
      <c r="D63" s="219" t="str">
        <f>+'Formulario solicitud'!E128</f>
        <v>__</v>
      </c>
      <c r="E63" s="219" t="str">
        <f>+'Formulario solicitud'!F128</f>
        <v>___</v>
      </c>
      <c r="F63" s="807">
        <f>+'Formulario solicitud'!G128</f>
        <v>0</v>
      </c>
      <c r="G63" s="808"/>
      <c r="H63" s="809"/>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c r="IR63" s="47"/>
      <c r="IS63" s="47"/>
      <c r="IT63" s="47"/>
    </row>
    <row r="64" spans="1:254" s="39" customFormat="1" ht="15.75" customHeight="1" x14ac:dyDescent="0.35">
      <c r="A64" s="805">
        <f>+'Formulario solicitud'!B129</f>
        <v>0</v>
      </c>
      <c r="B64" s="806"/>
      <c r="C64" s="52">
        <f>+'Formulario solicitud'!D129</f>
        <v>0</v>
      </c>
      <c r="D64" s="219" t="str">
        <f>+'Formulario solicitud'!E129</f>
        <v>__</v>
      </c>
      <c r="E64" s="219" t="str">
        <f>+'Formulario solicitud'!F129</f>
        <v>___</v>
      </c>
      <c r="F64" s="807">
        <f>+'Formulario solicitud'!G129</f>
        <v>0</v>
      </c>
      <c r="G64" s="808"/>
      <c r="H64" s="809"/>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c r="IO64" s="47"/>
      <c r="IP64" s="47"/>
      <c r="IQ64" s="47"/>
      <c r="IR64" s="47"/>
      <c r="IS64" s="47"/>
      <c r="IT64" s="47"/>
    </row>
    <row r="65" spans="1:254" s="39" customFormat="1" ht="15.75" customHeight="1" x14ac:dyDescent="0.35">
      <c r="A65" s="805">
        <f>+'Formulario solicitud'!B130</f>
        <v>0</v>
      </c>
      <c r="B65" s="806"/>
      <c r="C65" s="52">
        <f>+'Formulario solicitud'!D130</f>
        <v>0</v>
      </c>
      <c r="D65" s="219" t="str">
        <f>+'Formulario solicitud'!E130</f>
        <v>__</v>
      </c>
      <c r="E65" s="219" t="str">
        <f>+'Formulario solicitud'!F130</f>
        <v>___</v>
      </c>
      <c r="F65" s="807">
        <f>+'Formulario solicitud'!G130</f>
        <v>0</v>
      </c>
      <c r="G65" s="808"/>
      <c r="H65" s="809"/>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47"/>
      <c r="IT65" s="47"/>
    </row>
    <row r="66" spans="1:254" s="39" customFormat="1" ht="15.75" customHeight="1" x14ac:dyDescent="0.35">
      <c r="A66" s="805">
        <f>+'Formulario solicitud'!B131</f>
        <v>0</v>
      </c>
      <c r="B66" s="806"/>
      <c r="C66" s="52">
        <f>+'Formulario solicitud'!D131</f>
        <v>0</v>
      </c>
      <c r="D66" s="219" t="str">
        <f>+'Formulario solicitud'!E131</f>
        <v>__</v>
      </c>
      <c r="E66" s="219" t="str">
        <f>+'Formulario solicitud'!F131</f>
        <v>___</v>
      </c>
      <c r="F66" s="807">
        <f>+'Formulario solicitud'!G131</f>
        <v>0</v>
      </c>
      <c r="G66" s="808"/>
      <c r="H66" s="809"/>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row>
    <row r="67" spans="1:254" s="39" customFormat="1" ht="15.75" customHeight="1" x14ac:dyDescent="0.35">
      <c r="A67" s="805">
        <f>+'Formulario solicitud'!B132</f>
        <v>0</v>
      </c>
      <c r="B67" s="806"/>
      <c r="C67" s="52">
        <f>+'Formulario solicitud'!D132</f>
        <v>0</v>
      </c>
      <c r="D67" s="219" t="str">
        <f>+'Formulario solicitud'!E132</f>
        <v>__</v>
      </c>
      <c r="E67" s="219" t="str">
        <f>+'Formulario solicitud'!F132</f>
        <v>___</v>
      </c>
      <c r="F67" s="807">
        <f>+'Formulario solicitud'!G132</f>
        <v>0</v>
      </c>
      <c r="G67" s="808"/>
      <c r="H67" s="809"/>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row>
    <row r="68" spans="1:254" s="39" customFormat="1" ht="15.75" customHeight="1" x14ac:dyDescent="0.35">
      <c r="A68" s="805">
        <f>+'Formulario solicitud'!B133</f>
        <v>0</v>
      </c>
      <c r="B68" s="806"/>
      <c r="C68" s="52">
        <f>+'Formulario solicitud'!D133</f>
        <v>0</v>
      </c>
      <c r="D68" s="219" t="str">
        <f>+'Formulario solicitud'!E133</f>
        <v>__</v>
      </c>
      <c r="E68" s="219" t="str">
        <f>+'Formulario solicitud'!F133</f>
        <v>___</v>
      </c>
      <c r="F68" s="807">
        <f>+'Formulario solicitud'!G133</f>
        <v>0</v>
      </c>
      <c r="G68" s="808"/>
      <c r="H68" s="809"/>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row>
    <row r="69" spans="1:254" s="39" customFormat="1" ht="15.75" customHeight="1" x14ac:dyDescent="0.35">
      <c r="A69" s="805">
        <f>+'Formulario solicitud'!B134</f>
        <v>0</v>
      </c>
      <c r="B69" s="806"/>
      <c r="C69" s="52">
        <f>+'Formulario solicitud'!D134</f>
        <v>0</v>
      </c>
      <c r="D69" s="219" t="str">
        <f>+'Formulario solicitud'!E134</f>
        <v>__</v>
      </c>
      <c r="E69" s="219" t="str">
        <f>+'Formulario solicitud'!F134</f>
        <v>___</v>
      </c>
      <c r="F69" s="807">
        <f>+'Formulario solicitud'!G134</f>
        <v>0</v>
      </c>
      <c r="G69" s="808"/>
      <c r="H69" s="809"/>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row>
    <row r="70" spans="1:254" s="39" customFormat="1" ht="5.5" customHeight="1" x14ac:dyDescent="0.35">
      <c r="A70" s="180"/>
      <c r="B70" s="181"/>
      <c r="C70" s="182"/>
      <c r="D70" s="182"/>
      <c r="E70" s="182"/>
      <c r="F70" s="183"/>
      <c r="G70" s="183"/>
      <c r="H70" s="183"/>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row>
    <row r="71" spans="1:254" s="39" customFormat="1" ht="15.75" customHeight="1" x14ac:dyDescent="0.35">
      <c r="A71" s="184" t="s">
        <v>2050</v>
      </c>
      <c r="B71" s="181"/>
      <c r="C71" s="182"/>
      <c r="D71" s="182"/>
      <c r="E71" s="182"/>
      <c r="F71" s="183"/>
      <c r="G71" s="183"/>
      <c r="H71" s="183"/>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row>
    <row r="72" spans="1:254" s="39" customFormat="1" ht="41.5" customHeight="1" x14ac:dyDescent="0.35">
      <c r="A72" s="831" t="s">
        <v>2047</v>
      </c>
      <c r="B72" s="832"/>
      <c r="C72" s="833"/>
      <c r="D72" s="150" t="s">
        <v>1948</v>
      </c>
      <c r="E72" s="150" t="s">
        <v>1794</v>
      </c>
      <c r="F72" s="150" t="s">
        <v>2048</v>
      </c>
      <c r="G72" s="150" t="s">
        <v>2046</v>
      </c>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row>
    <row r="73" spans="1:254" s="39" customFormat="1" ht="15.75" customHeight="1" x14ac:dyDescent="0.35">
      <c r="A73" s="816">
        <f>+'Formulario solicitud'!B142</f>
        <v>0</v>
      </c>
      <c r="B73" s="817"/>
      <c r="C73" s="818"/>
      <c r="D73" s="217" t="str">
        <f>+'Formulario solicitud'!F142</f>
        <v>__</v>
      </c>
      <c r="E73" s="218" t="str">
        <f>+'Formulario solicitud'!G142</f>
        <v>___</v>
      </c>
      <c r="F73" s="212" t="str">
        <f>TEXT('Formulario solicitud'!H142,"dd/mm/aaa")</f>
        <v>00/01/1900</v>
      </c>
      <c r="G73" s="213" t="str">
        <f>+'Formulario solicitud'!I142</f>
        <v>___</v>
      </c>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row>
    <row r="74" spans="1:254" s="39" customFormat="1" ht="15.75" customHeight="1" x14ac:dyDescent="0.35">
      <c r="A74" s="816">
        <f>+'Formulario solicitud'!B143</f>
        <v>0</v>
      </c>
      <c r="B74" s="817"/>
      <c r="C74" s="818"/>
      <c r="D74" s="217" t="str">
        <f>+'Formulario solicitud'!F143</f>
        <v>__</v>
      </c>
      <c r="E74" s="218" t="str">
        <f>+'Formulario solicitud'!G143</f>
        <v>___</v>
      </c>
      <c r="F74" s="212" t="str">
        <f>TEXT('Formulario solicitud'!H143,"dd/mm/aaa")</f>
        <v>00/01/1900</v>
      </c>
      <c r="G74" s="213" t="str">
        <f>+'Formulario solicitud'!I143</f>
        <v>___</v>
      </c>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c r="IO74" s="47"/>
      <c r="IP74" s="47"/>
      <c r="IQ74" s="47"/>
      <c r="IR74" s="47"/>
      <c r="IS74" s="47"/>
      <c r="IT74" s="47"/>
    </row>
    <row r="75" spans="1:254" s="39" customFormat="1" ht="15.75" customHeight="1" x14ac:dyDescent="0.35">
      <c r="A75" s="816">
        <f>+'Formulario solicitud'!B144</f>
        <v>0</v>
      </c>
      <c r="B75" s="817"/>
      <c r="C75" s="818"/>
      <c r="D75" s="217" t="str">
        <f>+'Formulario solicitud'!F144</f>
        <v>__</v>
      </c>
      <c r="E75" s="218" t="str">
        <f>+'Formulario solicitud'!G144</f>
        <v>___</v>
      </c>
      <c r="F75" s="212" t="str">
        <f>TEXT('Formulario solicitud'!H144,"dd/mm/aaa")</f>
        <v>00/01/1900</v>
      </c>
      <c r="G75" s="213" t="str">
        <f>+'Formulario solicitud'!I144</f>
        <v>___</v>
      </c>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c r="IP75" s="47"/>
      <c r="IQ75" s="47"/>
      <c r="IR75" s="47"/>
      <c r="IS75" s="47"/>
      <c r="IT75" s="47"/>
    </row>
    <row r="76" spans="1:254" s="39" customFormat="1" ht="15.75" customHeight="1" x14ac:dyDescent="0.35">
      <c r="A76" s="816">
        <f>+'Formulario solicitud'!B145</f>
        <v>0</v>
      </c>
      <c r="B76" s="817"/>
      <c r="C76" s="818"/>
      <c r="D76" s="217" t="str">
        <f>+'Formulario solicitud'!F145</f>
        <v>__</v>
      </c>
      <c r="E76" s="218" t="str">
        <f>+'Formulario solicitud'!G145</f>
        <v>___</v>
      </c>
      <c r="F76" s="212" t="str">
        <f>TEXT('Formulario solicitud'!H145,"dd/mm/aaa")</f>
        <v>00/01/1900</v>
      </c>
      <c r="G76" s="213" t="str">
        <f>+'Formulario solicitud'!I145</f>
        <v>___</v>
      </c>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row>
    <row r="77" spans="1:254" s="39" customFormat="1" ht="15.75" customHeight="1" x14ac:dyDescent="0.35">
      <c r="A77" s="816">
        <f>+'Formulario solicitud'!B146</f>
        <v>0</v>
      </c>
      <c r="B77" s="817"/>
      <c r="C77" s="818"/>
      <c r="D77" s="217" t="str">
        <f>+'Formulario solicitud'!F146</f>
        <v>__</v>
      </c>
      <c r="E77" s="218" t="str">
        <f>+'Formulario solicitud'!G146</f>
        <v>___</v>
      </c>
      <c r="F77" s="212" t="str">
        <f>TEXT('Formulario solicitud'!H146,"dd/mm/aaa")</f>
        <v>00/01/1900</v>
      </c>
      <c r="G77" s="213" t="str">
        <f>+'Formulario solicitud'!I146</f>
        <v>___</v>
      </c>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row>
    <row r="78" spans="1:254" s="39" customFormat="1" ht="15.75" customHeight="1" x14ac:dyDescent="0.35">
      <c r="A78" s="816">
        <f>+'Formulario solicitud'!B147</f>
        <v>0</v>
      </c>
      <c r="B78" s="817"/>
      <c r="C78" s="818"/>
      <c r="D78" s="217" t="str">
        <f>+'Formulario solicitud'!F147</f>
        <v>__</v>
      </c>
      <c r="E78" s="218" t="str">
        <f>+'Formulario solicitud'!G147</f>
        <v>___</v>
      </c>
      <c r="F78" s="212" t="str">
        <f>TEXT('Formulario solicitud'!H147,"dd/mm/aaa")</f>
        <v>00/01/1900</v>
      </c>
      <c r="G78" s="213" t="str">
        <f>+'Formulario solicitud'!I147</f>
        <v>___</v>
      </c>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row>
    <row r="79" spans="1:254" s="39" customFormat="1" ht="15.75" customHeight="1" x14ac:dyDescent="0.35">
      <c r="A79" s="816">
        <f>+'Formulario solicitud'!B148</f>
        <v>0</v>
      </c>
      <c r="B79" s="817"/>
      <c r="C79" s="818"/>
      <c r="D79" s="217" t="str">
        <f>+'Formulario solicitud'!F148</f>
        <v>__</v>
      </c>
      <c r="E79" s="218" t="str">
        <f>+'Formulario solicitud'!G148</f>
        <v>___</v>
      </c>
      <c r="F79" s="212" t="str">
        <f>TEXT('Formulario solicitud'!H148,"dd/mm/aaa")</f>
        <v>00/01/1900</v>
      </c>
      <c r="G79" s="213" t="str">
        <f>+'Formulario solicitud'!I148</f>
        <v>___</v>
      </c>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row>
    <row r="80" spans="1:254" s="39" customFormat="1" ht="15.75" customHeight="1" x14ac:dyDescent="0.35">
      <c r="A80" s="816">
        <f>+'Formulario solicitud'!B149</f>
        <v>0</v>
      </c>
      <c r="B80" s="817"/>
      <c r="C80" s="818"/>
      <c r="D80" s="217" t="str">
        <f>+'Formulario solicitud'!F149</f>
        <v>__</v>
      </c>
      <c r="E80" s="218" t="str">
        <f>+'Formulario solicitud'!G149</f>
        <v>___</v>
      </c>
      <c r="F80" s="212" t="str">
        <f>TEXT('Formulario solicitud'!H149,"dd/mm/aaa")</f>
        <v>00/01/1900</v>
      </c>
      <c r="G80" s="213" t="str">
        <f>+'Formulario solicitud'!I149</f>
        <v>___</v>
      </c>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row>
    <row r="81" spans="1:254" s="39" customFormat="1" ht="15.75" customHeight="1" x14ac:dyDescent="0.35">
      <c r="A81" s="816">
        <f>+'Formulario solicitud'!B150</f>
        <v>0</v>
      </c>
      <c r="B81" s="817"/>
      <c r="C81" s="818"/>
      <c r="D81" s="217" t="str">
        <f>+'Formulario solicitud'!F150</f>
        <v>__</v>
      </c>
      <c r="E81" s="218" t="str">
        <f>+'Formulario solicitud'!G150</f>
        <v>___</v>
      </c>
      <c r="F81" s="212" t="str">
        <f>TEXT('Formulario solicitud'!H150,"dd/mm/aaa")</f>
        <v>00/01/1900</v>
      </c>
      <c r="G81" s="213" t="str">
        <f>+'Formulario solicitud'!I150</f>
        <v>___</v>
      </c>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row>
    <row r="82" spans="1:254" s="39" customFormat="1" ht="15.75" customHeight="1" x14ac:dyDescent="0.35">
      <c r="A82" s="816">
        <f>+'Formulario solicitud'!B151</f>
        <v>0</v>
      </c>
      <c r="B82" s="817"/>
      <c r="C82" s="818"/>
      <c r="D82" s="217" t="str">
        <f>+'Formulario solicitud'!F151</f>
        <v>__</v>
      </c>
      <c r="E82" s="218" t="str">
        <f>+'Formulario solicitud'!G151</f>
        <v>___</v>
      </c>
      <c r="F82" s="212" t="str">
        <f>TEXT('Formulario solicitud'!H151,"dd/mm/aaa")</f>
        <v>00/01/1900</v>
      </c>
      <c r="G82" s="213" t="str">
        <f>+'Formulario solicitud'!I151</f>
        <v>___</v>
      </c>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row>
    <row r="83" spans="1:254" s="39" customFormat="1" ht="15.75" customHeight="1" x14ac:dyDescent="0.35">
      <c r="A83" s="816">
        <f>+'Formulario solicitud'!B152</f>
        <v>0</v>
      </c>
      <c r="B83" s="817"/>
      <c r="C83" s="818"/>
      <c r="D83" s="217" t="str">
        <f>+'Formulario solicitud'!F152</f>
        <v>__</v>
      </c>
      <c r="E83" s="218" t="str">
        <f>+'Formulario solicitud'!G152</f>
        <v>___</v>
      </c>
      <c r="F83" s="212" t="str">
        <f>TEXT('Formulario solicitud'!H152,"dd/mm/aaa")</f>
        <v>00/01/1900</v>
      </c>
      <c r="G83" s="213" t="str">
        <f>+'Formulario solicitud'!I152</f>
        <v>___</v>
      </c>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row>
    <row r="84" spans="1:254" s="39" customFormat="1" ht="15.75" customHeight="1" x14ac:dyDescent="0.35">
      <c r="A84" s="180"/>
      <c r="B84" s="181"/>
      <c r="C84" s="182"/>
      <c r="D84" s="182"/>
      <c r="E84" s="182"/>
      <c r="F84" s="183"/>
      <c r="G84" s="183"/>
      <c r="H84" s="183"/>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row>
    <row r="85" spans="1:254" s="39" customFormat="1" ht="9" customHeight="1" x14ac:dyDescent="0.35">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c r="IP85" s="47"/>
      <c r="IQ85" s="47"/>
      <c r="IR85" s="47"/>
      <c r="IS85" s="47"/>
      <c r="IT85" s="47"/>
    </row>
    <row r="86" spans="1:254" s="39" customFormat="1" ht="16.5" customHeight="1" x14ac:dyDescent="0.35">
      <c r="A86" s="179" t="s">
        <v>1936</v>
      </c>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row>
    <row r="87" spans="1:254" s="38" customFormat="1" ht="50.15" customHeight="1" x14ac:dyDescent="0.35">
      <c r="A87" s="767">
        <f>'Formulario solicitud'!B165</f>
        <v>0</v>
      </c>
      <c r="B87" s="834"/>
      <c r="C87" s="834"/>
      <c r="D87" s="834"/>
      <c r="E87" s="834"/>
      <c r="F87" s="834"/>
      <c r="G87" s="834"/>
      <c r="H87" s="835"/>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row>
    <row r="88" spans="1:254" s="43" customFormat="1" ht="10.5" customHeight="1" x14ac:dyDescent="0.35">
      <c r="A88" s="40"/>
      <c r="B88" s="41"/>
      <c r="C88" s="41"/>
      <c r="D88" s="41"/>
      <c r="E88" s="41"/>
      <c r="F88" s="41"/>
      <c r="G88" s="41"/>
      <c r="H88" s="41"/>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c r="IT88" s="60"/>
    </row>
    <row r="89" spans="1:254" s="39" customFormat="1" ht="16.5" customHeight="1" x14ac:dyDescent="0.35">
      <c r="A89" s="179" t="s">
        <v>1925</v>
      </c>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c r="IP89" s="47"/>
      <c r="IQ89" s="47"/>
      <c r="IR89" s="47"/>
      <c r="IS89" s="47"/>
      <c r="IT89" s="47"/>
    </row>
    <row r="90" spans="1:254" s="38" customFormat="1" ht="67" customHeight="1" x14ac:dyDescent="0.35">
      <c r="A90" s="767">
        <f>+'Formulario solicitud'!B176</f>
        <v>0</v>
      </c>
      <c r="B90" s="768"/>
      <c r="C90" s="768"/>
      <c r="D90" s="768"/>
      <c r="E90" s="768"/>
      <c r="F90" s="768"/>
      <c r="G90" s="768"/>
      <c r="H90" s="769"/>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row>
    <row r="91" spans="1:254" s="39" customFormat="1" ht="9" customHeight="1" x14ac:dyDescent="0.35">
      <c r="A91" s="38"/>
      <c r="B91" s="38"/>
      <c r="C91" s="38"/>
      <c r="D91" s="38"/>
      <c r="E91" s="38"/>
      <c r="F91" s="38"/>
      <c r="G91" s="38"/>
      <c r="H91" s="60"/>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c r="IM91" s="47"/>
      <c r="IN91" s="47"/>
      <c r="IO91" s="47"/>
      <c r="IP91" s="47"/>
      <c r="IQ91" s="47"/>
      <c r="IR91" s="47"/>
      <c r="IS91" s="47"/>
      <c r="IT91" s="47"/>
    </row>
    <row r="92" spans="1:254" s="39" customFormat="1" ht="20.149999999999999" customHeight="1" x14ac:dyDescent="0.35">
      <c r="A92" s="104" t="s">
        <v>1926</v>
      </c>
      <c r="B92" s="43"/>
      <c r="C92" s="43"/>
      <c r="D92" s="43"/>
      <c r="E92" s="43"/>
      <c r="F92" s="43"/>
      <c r="G92" s="43"/>
      <c r="H92" s="60"/>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row>
    <row r="93" spans="1:254" s="38" customFormat="1" ht="93" customHeight="1" x14ac:dyDescent="0.35">
      <c r="A93" s="767" t="str">
        <f>+CONCATENATE('Formulario solicitud'!E179,"   -  Dirección fiscal: ",'Formulario solicitud'!B181,"    -    INFORMACIÓN DEL LOCAL:  ",'Formulario solicitud'!B183)</f>
        <v xml:space="preserve">___   -  Dirección fiscal:     -    INFORMACIÓN DEL LOCAL:  </v>
      </c>
      <c r="B93" s="768"/>
      <c r="C93" s="768"/>
      <c r="D93" s="768"/>
      <c r="E93" s="768"/>
      <c r="F93" s="768"/>
      <c r="G93" s="768"/>
      <c r="H93" s="769"/>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row>
    <row r="94" spans="1:254" s="39" customFormat="1" ht="9" customHeight="1" x14ac:dyDescent="0.35">
      <c r="A94" s="38"/>
      <c r="B94" s="38"/>
      <c r="C94" s="38"/>
      <c r="D94" s="38"/>
      <c r="E94" s="38"/>
      <c r="F94" s="38"/>
      <c r="G94" s="38"/>
      <c r="H94" s="60"/>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row>
    <row r="95" spans="1:254" s="39" customFormat="1" ht="16.5" customHeight="1" x14ac:dyDescent="0.35">
      <c r="A95" s="104" t="s">
        <v>1927</v>
      </c>
      <c r="B95" s="43"/>
      <c r="C95" s="43"/>
      <c r="D95" s="43"/>
      <c r="E95" s="43"/>
      <c r="F95" s="43"/>
      <c r="G95" s="43"/>
      <c r="H95" s="60"/>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row>
    <row r="96" spans="1:254" s="38" customFormat="1" ht="78" customHeight="1" x14ac:dyDescent="0.35">
      <c r="A96" s="767">
        <f>'Formulario solicitud'!B187</f>
        <v>0</v>
      </c>
      <c r="B96" s="768"/>
      <c r="C96" s="768"/>
      <c r="D96" s="768"/>
      <c r="E96" s="768"/>
      <c r="F96" s="768"/>
      <c r="G96" s="768"/>
      <c r="H96" s="769"/>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c r="GR96" s="60"/>
      <c r="GS96" s="60"/>
      <c r="GT96" s="60"/>
      <c r="GU96" s="60"/>
      <c r="GV96" s="60"/>
      <c r="GW96" s="60"/>
      <c r="GX96" s="60"/>
      <c r="GY96" s="60"/>
      <c r="GZ96" s="60"/>
      <c r="HA96" s="60"/>
      <c r="HB96" s="60"/>
      <c r="HC96" s="60"/>
      <c r="HD96" s="60"/>
      <c r="HE96" s="60"/>
      <c r="HF96" s="60"/>
      <c r="HG96" s="60"/>
      <c r="HH96" s="60"/>
      <c r="HI96" s="60"/>
      <c r="HJ96" s="60"/>
      <c r="HK96" s="60"/>
      <c r="HL96" s="60"/>
      <c r="HM96" s="60"/>
      <c r="HN96" s="60"/>
      <c r="HO96" s="60"/>
      <c r="HP96" s="60"/>
      <c r="HQ96" s="60"/>
      <c r="HR96" s="60"/>
      <c r="HS96" s="60"/>
      <c r="HT96" s="60"/>
      <c r="HU96" s="60"/>
      <c r="HV96" s="60"/>
      <c r="HW96" s="60"/>
      <c r="HX96" s="60"/>
      <c r="HY96" s="60"/>
      <c r="HZ96" s="60"/>
      <c r="IA96" s="60"/>
      <c r="IB96" s="60"/>
      <c r="IC96" s="60"/>
      <c r="ID96" s="60"/>
      <c r="IE96" s="60"/>
      <c r="IF96" s="60"/>
      <c r="IG96" s="60"/>
      <c r="IH96" s="60"/>
      <c r="II96" s="60"/>
      <c r="IJ96" s="60"/>
      <c r="IK96" s="60"/>
      <c r="IL96" s="60"/>
      <c r="IM96" s="60"/>
      <c r="IN96" s="60"/>
      <c r="IO96" s="60"/>
      <c r="IP96" s="60"/>
      <c r="IQ96" s="60"/>
      <c r="IR96" s="60"/>
      <c r="IS96" s="60"/>
      <c r="IT96" s="60"/>
    </row>
    <row r="97" spans="1:254" s="39" customFormat="1" ht="9" customHeight="1" x14ac:dyDescent="0.35">
      <c r="A97" s="38"/>
      <c r="B97" s="38"/>
      <c r="C97" s="38"/>
      <c r="D97" s="38"/>
      <c r="E97" s="38"/>
      <c r="F97" s="38"/>
      <c r="G97" s="38"/>
      <c r="H97" s="60"/>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row>
    <row r="98" spans="1:254" s="39" customFormat="1" ht="16.5" customHeight="1" x14ac:dyDescent="0.35">
      <c r="A98" s="104" t="s">
        <v>1928</v>
      </c>
      <c r="B98" s="43"/>
      <c r="C98" s="43"/>
      <c r="D98" s="43"/>
      <c r="E98" s="43"/>
      <c r="F98" s="43"/>
      <c r="G98" s="43"/>
      <c r="H98" s="60"/>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row>
    <row r="99" spans="1:254" s="37" customFormat="1" ht="82" customHeight="1" x14ac:dyDescent="0.35">
      <c r="A99" s="774">
        <f>+'Formulario solicitud'!B189</f>
        <v>0</v>
      </c>
      <c r="B99" s="768"/>
      <c r="C99" s="768"/>
      <c r="D99" s="768"/>
      <c r="E99" s="768"/>
      <c r="F99" s="768"/>
      <c r="G99" s="768"/>
      <c r="H99" s="769"/>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c r="IM99" s="57"/>
      <c r="IN99" s="57"/>
      <c r="IO99" s="57"/>
      <c r="IP99" s="57"/>
      <c r="IQ99" s="57"/>
      <c r="IR99" s="57"/>
      <c r="IS99" s="57"/>
      <c r="IT99" s="57"/>
    </row>
    <row r="100" spans="1:254" s="39" customFormat="1" ht="9" customHeight="1" x14ac:dyDescent="0.35">
      <c r="A100" s="43"/>
      <c r="B100" s="43"/>
      <c r="C100" s="43"/>
      <c r="D100" s="43"/>
      <c r="E100" s="43"/>
      <c r="F100" s="43"/>
      <c r="G100" s="43"/>
      <c r="H100" s="60"/>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c r="IM100" s="47"/>
      <c r="IN100" s="47"/>
      <c r="IO100" s="47"/>
      <c r="IP100" s="47"/>
      <c r="IQ100" s="47"/>
      <c r="IR100" s="47"/>
      <c r="IS100" s="47"/>
      <c r="IT100" s="47"/>
    </row>
    <row r="101" spans="1:254" s="39" customFormat="1" ht="15" customHeight="1" x14ac:dyDescent="0.35">
      <c r="A101" s="104" t="s">
        <v>1937</v>
      </c>
      <c r="B101" s="43"/>
      <c r="C101" s="43"/>
      <c r="D101" s="43"/>
      <c r="E101" s="43"/>
      <c r="F101" s="43"/>
      <c r="G101" s="43"/>
      <c r="H101" s="60"/>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row>
    <row r="102" spans="1:254" s="37" customFormat="1" ht="101.15" customHeight="1" x14ac:dyDescent="0.35">
      <c r="A102" s="767" t="str">
        <f>+CONCATENATE('Formulario solicitud'!E193,"      -    ",'Formulario solicitud'!B195)</f>
        <v xml:space="preserve">___      -    </v>
      </c>
      <c r="B102" s="768"/>
      <c r="C102" s="768"/>
      <c r="D102" s="768"/>
      <c r="E102" s="768"/>
      <c r="F102" s="768"/>
      <c r="G102" s="768"/>
      <c r="H102" s="769"/>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c r="IG102" s="57"/>
      <c r="IH102" s="57"/>
      <c r="II102" s="57"/>
      <c r="IJ102" s="57"/>
      <c r="IK102" s="57"/>
      <c r="IL102" s="57"/>
      <c r="IM102" s="57"/>
      <c r="IN102" s="57"/>
      <c r="IO102" s="57"/>
      <c r="IP102" s="57"/>
      <c r="IQ102" s="57"/>
      <c r="IR102" s="57"/>
      <c r="IS102" s="57"/>
      <c r="IT102" s="57"/>
    </row>
    <row r="103" spans="1:254" s="39" customFormat="1" ht="9" customHeight="1" x14ac:dyDescent="0.35">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row>
    <row r="104" spans="1:254" s="39" customFormat="1" ht="17.5" customHeight="1" x14ac:dyDescent="0.35">
      <c r="A104" s="104" t="s">
        <v>1923</v>
      </c>
      <c r="B104" s="104"/>
      <c r="C104" s="43"/>
      <c r="D104" s="43"/>
      <c r="E104" s="43"/>
      <c r="F104" s="43"/>
      <c r="G104" s="43"/>
      <c r="H104" s="60"/>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row>
    <row r="105" spans="1:254" s="37" customFormat="1" ht="122.5" customHeight="1" x14ac:dyDescent="0.35">
      <c r="A105" s="767" t="str">
        <f>+CONCATENATE("FORTALEZAS:   ",'Formulario solicitud'!C200)</f>
        <v xml:space="preserve">FORTALEZAS:   </v>
      </c>
      <c r="B105" s="768"/>
      <c r="C105" s="768"/>
      <c r="D105" s="768"/>
      <c r="E105" s="768"/>
      <c r="F105" s="768"/>
      <c r="G105" s="768"/>
      <c r="H105" s="769"/>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c r="IM105" s="57"/>
      <c r="IN105" s="57"/>
      <c r="IO105" s="57"/>
      <c r="IP105" s="57"/>
      <c r="IQ105" s="57"/>
      <c r="IR105" s="57"/>
      <c r="IS105" s="57"/>
      <c r="IT105" s="57"/>
    </row>
    <row r="106" spans="1:254" s="37" customFormat="1" ht="122.5" customHeight="1" x14ac:dyDescent="0.35">
      <c r="A106" s="767" t="str">
        <f>+CONCATENATE("DEBILIDADES:   ",'Formulario solicitud'!F200)</f>
        <v xml:space="preserve">DEBILIDADES:   </v>
      </c>
      <c r="B106" s="768"/>
      <c r="C106" s="768"/>
      <c r="D106" s="768"/>
      <c r="E106" s="768"/>
      <c r="F106" s="768"/>
      <c r="G106" s="768"/>
      <c r="H106" s="769"/>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c r="IN106" s="57"/>
      <c r="IO106" s="57"/>
      <c r="IP106" s="57"/>
      <c r="IQ106" s="57"/>
      <c r="IR106" s="57"/>
      <c r="IS106" s="57"/>
      <c r="IT106" s="57"/>
    </row>
    <row r="107" spans="1:254" s="37" customFormat="1" ht="122.5" customHeight="1" x14ac:dyDescent="0.35">
      <c r="A107" s="767" t="str">
        <f>+CONCATENATE("OPORTUNIDADES:   ",'Formulario solicitud'!C202)</f>
        <v xml:space="preserve">OPORTUNIDADES:   </v>
      </c>
      <c r="B107" s="768"/>
      <c r="C107" s="768"/>
      <c r="D107" s="768"/>
      <c r="E107" s="768"/>
      <c r="F107" s="768"/>
      <c r="G107" s="768"/>
      <c r="H107" s="769"/>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c r="IM107" s="57"/>
      <c r="IN107" s="57"/>
      <c r="IO107" s="57"/>
      <c r="IP107" s="57"/>
      <c r="IQ107" s="57"/>
      <c r="IR107" s="57"/>
      <c r="IS107" s="57"/>
      <c r="IT107" s="57"/>
    </row>
    <row r="108" spans="1:254" s="37" customFormat="1" ht="122.5" customHeight="1" x14ac:dyDescent="0.35">
      <c r="A108" s="767" t="str">
        <f>+CONCATENATE("AMENAZAS:   ",'Formulario solicitud'!F202)</f>
        <v xml:space="preserve">AMENAZAS:   </v>
      </c>
      <c r="B108" s="768"/>
      <c r="C108" s="768"/>
      <c r="D108" s="768"/>
      <c r="E108" s="768"/>
      <c r="F108" s="768"/>
      <c r="G108" s="768"/>
      <c r="H108" s="769"/>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c r="IM108" s="57"/>
      <c r="IN108" s="57"/>
      <c r="IO108" s="57"/>
      <c r="IP108" s="57"/>
      <c r="IQ108" s="57"/>
      <c r="IR108" s="57"/>
      <c r="IS108" s="57"/>
      <c r="IT108" s="57"/>
    </row>
    <row r="109" spans="1:254" s="39" customFormat="1" ht="9" customHeight="1" x14ac:dyDescent="0.35">
      <c r="A109" s="38"/>
      <c r="B109" s="38"/>
      <c r="C109" s="38"/>
      <c r="D109" s="38"/>
      <c r="E109" s="38"/>
      <c r="F109" s="38"/>
      <c r="G109" s="38"/>
      <c r="H109" s="60"/>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c r="IG109" s="47"/>
      <c r="IH109" s="47"/>
      <c r="II109" s="47"/>
      <c r="IJ109" s="47"/>
      <c r="IK109" s="47"/>
      <c r="IL109" s="47"/>
      <c r="IM109" s="47"/>
      <c r="IN109" s="47"/>
      <c r="IO109" s="47"/>
      <c r="IP109" s="47"/>
      <c r="IQ109" s="47"/>
      <c r="IR109" s="47"/>
      <c r="IS109" s="47"/>
      <c r="IT109" s="47"/>
    </row>
    <row r="110" spans="1:254" s="39" customFormat="1" ht="18" customHeight="1" x14ac:dyDescent="0.35">
      <c r="A110" s="767" t="str">
        <f>+CONCATENATE("AMBITO GEOGRÁFICO DE VENTA:   ",'Formulario solicitud'!D204)</f>
        <v>AMBITO GEOGRÁFICO DE VENTA:   ___</v>
      </c>
      <c r="B110" s="768"/>
      <c r="C110" s="768"/>
      <c r="D110" s="768"/>
      <c r="E110" s="768"/>
      <c r="F110" s="768"/>
      <c r="G110" s="768"/>
      <c r="H110" s="769"/>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c r="IM110" s="47"/>
      <c r="IN110" s="47"/>
      <c r="IO110" s="47"/>
      <c r="IP110" s="47"/>
      <c r="IQ110" s="47"/>
      <c r="IR110" s="47"/>
      <c r="IS110" s="47"/>
      <c r="IT110" s="47"/>
    </row>
    <row r="111" spans="1:254" s="39" customFormat="1" ht="9" customHeight="1" x14ac:dyDescent="0.35">
      <c r="A111" s="43"/>
      <c r="B111" s="43"/>
      <c r="C111" s="43"/>
      <c r="D111" s="43"/>
      <c r="E111" s="43"/>
      <c r="F111" s="43"/>
      <c r="G111" s="43"/>
      <c r="H111" s="60"/>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c r="IM111" s="47"/>
      <c r="IN111" s="47"/>
      <c r="IO111" s="47"/>
      <c r="IP111" s="47"/>
      <c r="IQ111" s="47"/>
      <c r="IR111" s="47"/>
      <c r="IS111" s="47"/>
      <c r="IT111" s="47"/>
    </row>
    <row r="112" spans="1:254" s="39" customFormat="1" ht="17.5" customHeight="1" x14ac:dyDescent="0.35">
      <c r="A112" s="104" t="s">
        <v>1929</v>
      </c>
      <c r="B112" s="43"/>
      <c r="C112" s="43"/>
      <c r="D112" s="43"/>
      <c r="E112" s="43"/>
      <c r="F112" s="43"/>
      <c r="G112" s="43"/>
      <c r="H112" s="60"/>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c r="IM112" s="47"/>
      <c r="IN112" s="47"/>
      <c r="IO112" s="47"/>
      <c r="IP112" s="47"/>
      <c r="IQ112" s="47"/>
      <c r="IR112" s="47"/>
      <c r="IS112" s="47"/>
      <c r="IT112" s="47"/>
    </row>
    <row r="113" spans="1:254" s="37" customFormat="1" ht="71.150000000000006" customHeight="1" x14ac:dyDescent="0.35">
      <c r="A113" s="767">
        <f>'Formulario solicitud'!B207</f>
        <v>0</v>
      </c>
      <c r="B113" s="768"/>
      <c r="C113" s="768"/>
      <c r="D113" s="768"/>
      <c r="E113" s="768"/>
      <c r="F113" s="768"/>
      <c r="G113" s="768"/>
      <c r="H113" s="769"/>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c r="IG113" s="57"/>
      <c r="IH113" s="57"/>
      <c r="II113" s="57"/>
      <c r="IJ113" s="57"/>
      <c r="IK113" s="57"/>
      <c r="IL113" s="57"/>
      <c r="IM113" s="57"/>
      <c r="IN113" s="57"/>
      <c r="IO113" s="57"/>
      <c r="IP113" s="57"/>
      <c r="IQ113" s="57"/>
      <c r="IR113" s="57"/>
      <c r="IS113" s="57"/>
      <c r="IT113" s="57"/>
    </row>
    <row r="114" spans="1:254" s="80" customFormat="1" ht="16" customHeight="1" x14ac:dyDescent="0.35">
      <c r="A114" s="194" t="s">
        <v>1930</v>
      </c>
      <c r="B114" s="195"/>
      <c r="C114" s="195"/>
      <c r="D114" s="195"/>
      <c r="E114" s="195"/>
      <c r="F114" s="195"/>
      <c r="G114" s="195"/>
      <c r="H114" s="196"/>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83"/>
      <c r="FF114" s="83"/>
      <c r="FG114" s="83"/>
      <c r="FH114" s="83"/>
      <c r="FI114" s="83"/>
      <c r="FJ114" s="83"/>
      <c r="FK114" s="83"/>
      <c r="FL114" s="83"/>
      <c r="FM114" s="83"/>
      <c r="FN114" s="83"/>
      <c r="FO114" s="83"/>
      <c r="FP114" s="83"/>
      <c r="FQ114" s="83"/>
      <c r="FR114" s="83"/>
      <c r="FS114" s="83"/>
      <c r="FT114" s="83"/>
      <c r="FU114" s="83"/>
      <c r="FV114" s="83"/>
      <c r="FW114" s="83"/>
      <c r="FX114" s="83"/>
      <c r="FY114" s="83"/>
      <c r="FZ114" s="83"/>
      <c r="GA114" s="83"/>
      <c r="GB114" s="83"/>
      <c r="GC114" s="83"/>
      <c r="GD114" s="83"/>
      <c r="GE114" s="83"/>
      <c r="GF114" s="83"/>
      <c r="GG114" s="83"/>
      <c r="GH114" s="83"/>
      <c r="GI114" s="83"/>
      <c r="GJ114" s="83"/>
      <c r="GK114" s="83"/>
      <c r="GL114" s="83"/>
      <c r="GM114" s="83"/>
      <c r="GN114" s="83"/>
      <c r="GO114" s="83"/>
      <c r="GP114" s="83"/>
      <c r="GQ114" s="83"/>
      <c r="GR114" s="83"/>
      <c r="GS114" s="83"/>
      <c r="GT114" s="83"/>
      <c r="GU114" s="83"/>
      <c r="GV114" s="83"/>
      <c r="GW114" s="83"/>
      <c r="GX114" s="83"/>
      <c r="GY114" s="83"/>
      <c r="GZ114" s="83"/>
      <c r="HA114" s="83"/>
      <c r="HB114" s="83"/>
      <c r="HC114" s="83"/>
      <c r="HD114" s="83"/>
      <c r="HE114" s="83"/>
      <c r="HF114" s="83"/>
      <c r="HG114" s="83"/>
      <c r="HH114" s="83"/>
      <c r="HI114" s="83"/>
      <c r="HJ114" s="83"/>
      <c r="HK114" s="83"/>
      <c r="HL114" s="83"/>
      <c r="HM114" s="83"/>
      <c r="HN114" s="83"/>
      <c r="HO114" s="83"/>
      <c r="HP114" s="83"/>
      <c r="HQ114" s="83"/>
      <c r="HR114" s="83"/>
      <c r="HS114" s="83"/>
      <c r="HT114" s="83"/>
      <c r="HU114" s="83"/>
      <c r="HV114" s="83"/>
      <c r="HW114" s="83"/>
      <c r="HX114" s="83"/>
      <c r="HY114" s="83"/>
      <c r="HZ114" s="83"/>
      <c r="IA114" s="83"/>
      <c r="IB114" s="83"/>
      <c r="IC114" s="83"/>
      <c r="ID114" s="83"/>
      <c r="IE114" s="83"/>
      <c r="IF114" s="83"/>
      <c r="IG114" s="83"/>
      <c r="IH114" s="83"/>
      <c r="II114" s="83"/>
      <c r="IJ114" s="83"/>
      <c r="IK114" s="83"/>
      <c r="IL114" s="83"/>
      <c r="IM114" s="83"/>
      <c r="IN114" s="83"/>
      <c r="IO114" s="83"/>
      <c r="IP114" s="83"/>
      <c r="IQ114" s="83"/>
      <c r="IR114" s="83"/>
      <c r="IS114" s="83"/>
      <c r="IT114" s="83"/>
    </row>
    <row r="115" spans="1:254" s="80" customFormat="1" ht="56.15" customHeight="1" x14ac:dyDescent="0.35">
      <c r="A115" s="767">
        <f>+'Formulario solicitud'!B209</f>
        <v>0</v>
      </c>
      <c r="B115" s="768"/>
      <c r="C115" s="768"/>
      <c r="D115" s="768"/>
      <c r="E115" s="768"/>
      <c r="F115" s="768"/>
      <c r="G115" s="768"/>
      <c r="H115" s="769"/>
      <c r="I115" s="81"/>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c r="GJ115" s="83"/>
      <c r="GK115" s="83"/>
      <c r="GL115" s="83"/>
      <c r="GM115" s="83"/>
      <c r="GN115" s="83"/>
      <c r="GO115" s="83"/>
      <c r="GP115" s="83"/>
      <c r="GQ115" s="83"/>
      <c r="GR115" s="83"/>
      <c r="GS115" s="83"/>
      <c r="GT115" s="83"/>
      <c r="GU115" s="83"/>
      <c r="GV115" s="83"/>
      <c r="GW115" s="83"/>
      <c r="GX115" s="83"/>
      <c r="GY115" s="83"/>
      <c r="GZ115" s="83"/>
      <c r="HA115" s="83"/>
      <c r="HB115" s="83"/>
      <c r="HC115" s="83"/>
      <c r="HD115" s="83"/>
      <c r="HE115" s="83"/>
      <c r="HF115" s="83"/>
      <c r="HG115" s="83"/>
      <c r="HH115" s="83"/>
      <c r="HI115" s="83"/>
      <c r="HJ115" s="83"/>
      <c r="HK115" s="83"/>
      <c r="HL115" s="83"/>
      <c r="HM115" s="83"/>
      <c r="HN115" s="83"/>
      <c r="HO115" s="83"/>
      <c r="HP115" s="83"/>
      <c r="HQ115" s="83"/>
      <c r="HR115" s="83"/>
      <c r="HS115" s="83"/>
      <c r="HT115" s="83"/>
      <c r="HU115" s="83"/>
      <c r="HV115" s="83"/>
      <c r="HW115" s="83"/>
      <c r="HX115" s="83"/>
      <c r="HY115" s="83"/>
      <c r="HZ115" s="83"/>
      <c r="IA115" s="83"/>
      <c r="IB115" s="83"/>
      <c r="IC115" s="83"/>
      <c r="ID115" s="83"/>
      <c r="IE115" s="83"/>
      <c r="IF115" s="83"/>
      <c r="IG115" s="83"/>
      <c r="IH115" s="83"/>
      <c r="II115" s="83"/>
      <c r="IJ115" s="83"/>
      <c r="IK115" s="83"/>
      <c r="IL115" s="83"/>
      <c r="IM115" s="83"/>
      <c r="IN115" s="83"/>
      <c r="IO115" s="83"/>
      <c r="IP115" s="83"/>
      <c r="IQ115" s="83"/>
      <c r="IR115" s="83"/>
      <c r="IS115" s="83"/>
      <c r="IT115" s="83"/>
    </row>
    <row r="116" spans="1:254" s="39" customFormat="1" ht="9" customHeight="1" x14ac:dyDescent="0.35">
      <c r="A116" s="43"/>
      <c r="B116" s="43"/>
      <c r="C116" s="43"/>
      <c r="D116" s="43"/>
      <c r="E116" s="43"/>
      <c r="F116" s="43"/>
      <c r="G116" s="43"/>
      <c r="H116" s="60"/>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row>
    <row r="117" spans="1:254" s="39" customFormat="1" ht="15.65" customHeight="1" x14ac:dyDescent="0.35">
      <c r="A117" s="104" t="s">
        <v>1931</v>
      </c>
      <c r="B117" s="43"/>
      <c r="C117" s="43"/>
      <c r="D117" s="43"/>
      <c r="E117" s="43"/>
      <c r="F117" s="43"/>
      <c r="G117" s="43"/>
      <c r="H117" s="60"/>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row>
    <row r="118" spans="1:254" s="37" customFormat="1" ht="71.150000000000006" customHeight="1" x14ac:dyDescent="0.35">
      <c r="A118" s="767">
        <f>+'Formulario solicitud'!B211</f>
        <v>0</v>
      </c>
      <c r="B118" s="768"/>
      <c r="C118" s="768"/>
      <c r="D118" s="768"/>
      <c r="E118" s="768"/>
      <c r="F118" s="768"/>
      <c r="G118" s="768"/>
      <c r="H118" s="769"/>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c r="IR118" s="57"/>
      <c r="IS118" s="57"/>
      <c r="IT118" s="57"/>
    </row>
    <row r="119" spans="1:254" s="80" customFormat="1" ht="11.15" customHeight="1" x14ac:dyDescent="0.35">
      <c r="A119" s="40"/>
      <c r="B119" s="41"/>
      <c r="C119" s="41"/>
      <c r="D119" s="41"/>
      <c r="E119" s="41"/>
      <c r="F119" s="41"/>
      <c r="G119" s="41"/>
      <c r="H119" s="41"/>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c r="EN119" s="83"/>
      <c r="EO119" s="83"/>
      <c r="EP119" s="83"/>
      <c r="EQ119" s="83"/>
      <c r="ER119" s="83"/>
      <c r="ES119" s="83"/>
      <c r="ET119" s="83"/>
      <c r="EU119" s="83"/>
      <c r="EV119" s="83"/>
      <c r="EW119" s="83"/>
      <c r="EX119" s="83"/>
      <c r="EY119" s="83"/>
      <c r="EZ119" s="83"/>
      <c r="FA119" s="83"/>
      <c r="FB119" s="83"/>
      <c r="FC119" s="83"/>
      <c r="FD119" s="83"/>
      <c r="FE119" s="83"/>
      <c r="FF119" s="83"/>
      <c r="FG119" s="83"/>
      <c r="FH119" s="83"/>
      <c r="FI119" s="83"/>
      <c r="FJ119" s="83"/>
      <c r="FK119" s="83"/>
      <c r="FL119" s="83"/>
      <c r="FM119" s="83"/>
      <c r="FN119" s="83"/>
      <c r="FO119" s="83"/>
      <c r="FP119" s="83"/>
      <c r="FQ119" s="83"/>
      <c r="FR119" s="83"/>
      <c r="FS119" s="83"/>
      <c r="FT119" s="83"/>
      <c r="FU119" s="83"/>
      <c r="FV119" s="83"/>
      <c r="FW119" s="83"/>
      <c r="FX119" s="83"/>
      <c r="FY119" s="83"/>
      <c r="FZ119" s="83"/>
      <c r="GA119" s="83"/>
      <c r="GB119" s="83"/>
      <c r="GC119" s="83"/>
      <c r="GD119" s="83"/>
      <c r="GE119" s="83"/>
      <c r="GF119" s="83"/>
      <c r="GG119" s="83"/>
      <c r="GH119" s="83"/>
      <c r="GI119" s="83"/>
      <c r="GJ119" s="83"/>
      <c r="GK119" s="83"/>
      <c r="GL119" s="83"/>
      <c r="GM119" s="83"/>
      <c r="GN119" s="83"/>
      <c r="GO119" s="83"/>
      <c r="GP119" s="83"/>
      <c r="GQ119" s="83"/>
      <c r="GR119" s="83"/>
      <c r="GS119" s="83"/>
      <c r="GT119" s="83"/>
      <c r="GU119" s="83"/>
      <c r="GV119" s="83"/>
      <c r="GW119" s="83"/>
      <c r="GX119" s="83"/>
      <c r="GY119" s="83"/>
      <c r="GZ119" s="83"/>
      <c r="HA119" s="83"/>
      <c r="HB119" s="83"/>
      <c r="HC119" s="83"/>
      <c r="HD119" s="83"/>
      <c r="HE119" s="83"/>
      <c r="HF119" s="83"/>
      <c r="HG119" s="83"/>
      <c r="HH119" s="83"/>
      <c r="HI119" s="83"/>
      <c r="HJ119" s="83"/>
      <c r="HK119" s="83"/>
      <c r="HL119" s="83"/>
      <c r="HM119" s="83"/>
      <c r="HN119" s="83"/>
      <c r="HO119" s="83"/>
      <c r="HP119" s="83"/>
      <c r="HQ119" s="83"/>
      <c r="HR119" s="83"/>
      <c r="HS119" s="83"/>
      <c r="HT119" s="83"/>
      <c r="HU119" s="83"/>
      <c r="HV119" s="83"/>
      <c r="HW119" s="83"/>
      <c r="HX119" s="83"/>
      <c r="HY119" s="83"/>
      <c r="HZ119" s="83"/>
      <c r="IA119" s="83"/>
      <c r="IB119" s="83"/>
      <c r="IC119" s="83"/>
      <c r="ID119" s="83"/>
      <c r="IE119" s="83"/>
      <c r="IF119" s="83"/>
      <c r="IG119" s="83"/>
      <c r="IH119" s="83"/>
      <c r="II119" s="83"/>
      <c r="IJ119" s="83"/>
      <c r="IK119" s="83"/>
      <c r="IL119" s="83"/>
      <c r="IM119" s="83"/>
      <c r="IN119" s="83"/>
      <c r="IO119" s="83"/>
      <c r="IP119" s="83"/>
      <c r="IQ119" s="83"/>
      <c r="IR119" s="83"/>
      <c r="IS119" s="83"/>
      <c r="IT119" s="83"/>
    </row>
    <row r="120" spans="1:254" s="39" customFormat="1" ht="14.15" customHeight="1" x14ac:dyDescent="0.35">
      <c r="A120" s="179" t="s">
        <v>1924</v>
      </c>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row>
    <row r="121" spans="1:254" s="80" customFormat="1" ht="83.15" customHeight="1" x14ac:dyDescent="0.35">
      <c r="A121" s="767" t="str">
        <f>+CONCATENATE("ACCIONES DE LANZAMIENTO DEL PRODUCTO:  ",'Formulario solicitud'!B214)</f>
        <v xml:space="preserve">ACCIONES DE LANZAMIENTO DEL PRODUCTO:  </v>
      </c>
      <c r="B121" s="768"/>
      <c r="C121" s="768"/>
      <c r="D121" s="768"/>
      <c r="E121" s="768"/>
      <c r="F121" s="768"/>
      <c r="G121" s="768"/>
      <c r="H121" s="769"/>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c r="EN121" s="83"/>
      <c r="EO121" s="83"/>
      <c r="EP121" s="83"/>
      <c r="EQ121" s="83"/>
      <c r="ER121" s="83"/>
      <c r="ES121" s="83"/>
      <c r="ET121" s="83"/>
      <c r="EU121" s="83"/>
      <c r="EV121" s="83"/>
      <c r="EW121" s="83"/>
      <c r="EX121" s="83"/>
      <c r="EY121" s="83"/>
      <c r="EZ121" s="83"/>
      <c r="FA121" s="83"/>
      <c r="FB121" s="83"/>
      <c r="FC121" s="83"/>
      <c r="FD121" s="83"/>
      <c r="FE121" s="83"/>
      <c r="FF121" s="83"/>
      <c r="FG121" s="83"/>
      <c r="FH121" s="83"/>
      <c r="FI121" s="83"/>
      <c r="FJ121" s="83"/>
      <c r="FK121" s="83"/>
      <c r="FL121" s="83"/>
      <c r="FM121" s="83"/>
      <c r="FN121" s="83"/>
      <c r="FO121" s="83"/>
      <c r="FP121" s="83"/>
      <c r="FQ121" s="83"/>
      <c r="FR121" s="83"/>
      <c r="FS121" s="83"/>
      <c r="FT121" s="83"/>
      <c r="FU121" s="83"/>
      <c r="FV121" s="83"/>
      <c r="FW121" s="83"/>
      <c r="FX121" s="83"/>
      <c r="FY121" s="83"/>
      <c r="FZ121" s="83"/>
      <c r="GA121" s="83"/>
      <c r="GB121" s="83"/>
      <c r="GC121" s="83"/>
      <c r="GD121" s="83"/>
      <c r="GE121" s="83"/>
      <c r="GF121" s="83"/>
      <c r="GG121" s="83"/>
      <c r="GH121" s="83"/>
      <c r="GI121" s="83"/>
      <c r="GJ121" s="83"/>
      <c r="GK121" s="83"/>
      <c r="GL121" s="83"/>
      <c r="GM121" s="83"/>
      <c r="GN121" s="83"/>
      <c r="GO121" s="83"/>
      <c r="GP121" s="83"/>
      <c r="GQ121" s="83"/>
      <c r="GR121" s="83"/>
      <c r="GS121" s="83"/>
      <c r="GT121" s="83"/>
      <c r="GU121" s="83"/>
      <c r="GV121" s="83"/>
      <c r="GW121" s="83"/>
      <c r="GX121" s="83"/>
      <c r="GY121" s="83"/>
      <c r="GZ121" s="83"/>
      <c r="HA121" s="83"/>
      <c r="HB121" s="83"/>
      <c r="HC121" s="83"/>
      <c r="HD121" s="83"/>
      <c r="HE121" s="83"/>
      <c r="HF121" s="83"/>
      <c r="HG121" s="83"/>
      <c r="HH121" s="83"/>
      <c r="HI121" s="83"/>
      <c r="HJ121" s="83"/>
      <c r="HK121" s="83"/>
      <c r="HL121" s="83"/>
      <c r="HM121" s="83"/>
      <c r="HN121" s="83"/>
      <c r="HO121" s="83"/>
      <c r="HP121" s="83"/>
      <c r="HQ121" s="83"/>
      <c r="HR121" s="83"/>
      <c r="HS121" s="83"/>
      <c r="HT121" s="83"/>
      <c r="HU121" s="83"/>
      <c r="HV121" s="83"/>
      <c r="HW121" s="83"/>
      <c r="HX121" s="83"/>
      <c r="HY121" s="83"/>
      <c r="HZ121" s="83"/>
      <c r="IA121" s="83"/>
      <c r="IB121" s="83"/>
      <c r="IC121" s="83"/>
      <c r="ID121" s="83"/>
      <c r="IE121" s="83"/>
      <c r="IF121" s="83"/>
      <c r="IG121" s="83"/>
      <c r="IH121" s="83"/>
      <c r="II121" s="83"/>
      <c r="IJ121" s="83"/>
      <c r="IK121" s="83"/>
      <c r="IL121" s="83"/>
      <c r="IM121" s="83"/>
      <c r="IN121" s="83"/>
      <c r="IO121" s="83"/>
      <c r="IP121" s="83"/>
      <c r="IQ121" s="83"/>
      <c r="IR121" s="83"/>
      <c r="IS121" s="83"/>
      <c r="IT121" s="83"/>
    </row>
    <row r="122" spans="1:254" s="37" customFormat="1" ht="83.15" customHeight="1" x14ac:dyDescent="0.35">
      <c r="A122" s="767" t="str">
        <f>+CONCATENATE("ACCIONES POSTERIORES:  ",'Formulario solicitud'!B216)</f>
        <v xml:space="preserve">ACCIONES POSTERIORES:  </v>
      </c>
      <c r="B122" s="768"/>
      <c r="C122" s="768"/>
      <c r="D122" s="768"/>
      <c r="E122" s="768"/>
      <c r="F122" s="768"/>
      <c r="G122" s="768"/>
      <c r="H122" s="769"/>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c r="IM122" s="57"/>
      <c r="IN122" s="57"/>
      <c r="IO122" s="57"/>
      <c r="IP122" s="57"/>
      <c r="IQ122" s="57"/>
      <c r="IR122" s="57"/>
      <c r="IS122" s="57"/>
      <c r="IT122" s="57"/>
    </row>
    <row r="123" spans="1:254" s="37" customFormat="1" ht="12" customHeight="1" x14ac:dyDescent="0.35">
      <c r="A123" s="43"/>
      <c r="B123" s="43"/>
      <c r="C123" s="43"/>
      <c r="D123" s="43"/>
      <c r="E123" s="43"/>
      <c r="F123" s="43"/>
      <c r="G123" s="43"/>
      <c r="H123" s="60"/>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c r="IM123" s="57"/>
      <c r="IN123" s="57"/>
      <c r="IO123" s="57"/>
      <c r="IP123" s="57"/>
      <c r="IQ123" s="57"/>
      <c r="IR123" s="57"/>
      <c r="IS123" s="57"/>
      <c r="IT123" s="57"/>
    </row>
    <row r="124" spans="1:254" s="39" customFormat="1" ht="19" customHeight="1" x14ac:dyDescent="0.35">
      <c r="A124" s="40"/>
      <c r="B124" s="41"/>
      <c r="C124" s="41"/>
      <c r="D124" s="41"/>
      <c r="E124" s="41"/>
      <c r="F124" s="41"/>
      <c r="G124" s="41"/>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row>
    <row r="125" spans="1:254" ht="20" x14ac:dyDescent="0.4">
      <c r="A125" s="58" t="s">
        <v>1846</v>
      </c>
    </row>
    <row r="126" spans="1:254" s="43" customFormat="1" ht="9" customHeight="1" x14ac:dyDescent="0.4">
      <c r="A126" s="58"/>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c r="IT126" s="60"/>
    </row>
    <row r="127" spans="1:254" s="43" customFormat="1" x14ac:dyDescent="0.35">
      <c r="A127" s="785" t="s">
        <v>1849</v>
      </c>
      <c r="B127" s="786"/>
      <c r="C127" s="744" t="s">
        <v>1850</v>
      </c>
      <c r="D127" s="399"/>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c r="IL127" s="60"/>
      <c r="IM127" s="60"/>
      <c r="IN127" s="60"/>
      <c r="IO127" s="60"/>
      <c r="IP127" s="60"/>
      <c r="IQ127" s="60"/>
      <c r="IR127" s="60"/>
      <c r="IS127" s="60"/>
      <c r="IT127" s="60"/>
    </row>
    <row r="128" spans="1:254" s="43" customFormat="1" x14ac:dyDescent="0.35">
      <c r="A128" s="765" t="str">
        <f>+'Formulario solicitud'!B220</f>
        <v>Reforma local</v>
      </c>
      <c r="B128" s="766" t="str">
        <f>+'Formulario solicitud'!B220</f>
        <v>Reforma local</v>
      </c>
      <c r="C128" s="745">
        <f>+'Formulario solicitud'!C220</f>
        <v>0</v>
      </c>
      <c r="D128" s="74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c r="FS128" s="60"/>
      <c r="FT128" s="60"/>
      <c r="FU128" s="60"/>
      <c r="FV128" s="60"/>
      <c r="FW128" s="60"/>
      <c r="FX128" s="60"/>
      <c r="FY128" s="60"/>
      <c r="FZ128" s="60"/>
      <c r="GA128" s="60"/>
      <c r="GB128" s="60"/>
      <c r="GC128" s="60"/>
      <c r="GD128" s="60"/>
      <c r="GE128" s="60"/>
      <c r="GF128" s="60"/>
      <c r="GG128" s="60"/>
      <c r="GH128" s="60"/>
      <c r="GI128" s="60"/>
      <c r="GJ128" s="60"/>
      <c r="GK128" s="60"/>
      <c r="GL128" s="60"/>
      <c r="GM128" s="60"/>
      <c r="GN128" s="60"/>
      <c r="GO128" s="60"/>
      <c r="GP128" s="60"/>
      <c r="GQ128" s="60"/>
      <c r="GR128" s="60"/>
      <c r="GS128" s="60"/>
      <c r="GT128" s="60"/>
      <c r="GU128" s="60"/>
      <c r="GV128" s="60"/>
      <c r="GW128" s="60"/>
      <c r="GX128" s="60"/>
      <c r="GY128" s="60"/>
      <c r="GZ128" s="60"/>
      <c r="HA128" s="60"/>
      <c r="HB128" s="60"/>
      <c r="HC128" s="60"/>
      <c r="HD128" s="60"/>
      <c r="HE128" s="60"/>
      <c r="HF128" s="60"/>
      <c r="HG128" s="60"/>
      <c r="HH128" s="60"/>
      <c r="HI128" s="60"/>
      <c r="HJ128" s="60"/>
      <c r="HK128" s="60"/>
      <c r="HL128" s="60"/>
      <c r="HM128" s="60"/>
      <c r="HN128" s="60"/>
      <c r="HO128" s="60"/>
      <c r="HP128" s="60"/>
      <c r="HQ128" s="60"/>
      <c r="HR128" s="60"/>
      <c r="HS128" s="60"/>
      <c r="HT128" s="60"/>
      <c r="HU128" s="60"/>
      <c r="HV128" s="60"/>
      <c r="HW128" s="60"/>
      <c r="HX128" s="60"/>
      <c r="HY128" s="60"/>
      <c r="HZ128" s="60"/>
      <c r="IA128" s="60"/>
      <c r="IB128" s="60"/>
      <c r="IC128" s="60"/>
      <c r="ID128" s="60"/>
      <c r="IE128" s="60"/>
      <c r="IF128" s="60"/>
      <c r="IG128" s="60"/>
      <c r="IH128" s="60"/>
      <c r="II128" s="60"/>
      <c r="IJ128" s="60"/>
      <c r="IK128" s="60"/>
      <c r="IL128" s="60"/>
      <c r="IM128" s="60"/>
      <c r="IN128" s="60"/>
      <c r="IO128" s="60"/>
      <c r="IP128" s="60"/>
      <c r="IQ128" s="60"/>
      <c r="IR128" s="60"/>
      <c r="IS128" s="60"/>
      <c r="IT128" s="60"/>
    </row>
    <row r="129" spans="1:254" s="43" customFormat="1" x14ac:dyDescent="0.35">
      <c r="A129" s="765" t="str">
        <f>+'Formulario solicitud'!B221</f>
        <v>Traspaso</v>
      </c>
      <c r="B129" s="766" t="str">
        <f>+'Formulario solicitud'!B221</f>
        <v>Traspaso</v>
      </c>
      <c r="C129" s="745">
        <f>+'Formulario solicitud'!C221</f>
        <v>0</v>
      </c>
      <c r="D129" s="74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c r="II129" s="60"/>
      <c r="IJ129" s="60"/>
      <c r="IK129" s="60"/>
      <c r="IL129" s="60"/>
      <c r="IM129" s="60"/>
      <c r="IN129" s="60"/>
      <c r="IO129" s="60"/>
      <c r="IP129" s="60"/>
      <c r="IQ129" s="60"/>
      <c r="IR129" s="60"/>
      <c r="IS129" s="60"/>
      <c r="IT129" s="60"/>
    </row>
    <row r="130" spans="1:254" s="43" customFormat="1" x14ac:dyDescent="0.35">
      <c r="A130" s="765" t="str">
        <f>+'Formulario solicitud'!B222</f>
        <v>Instalaciones</v>
      </c>
      <c r="B130" s="766" t="str">
        <f>+'Formulario solicitud'!B222</f>
        <v>Instalaciones</v>
      </c>
      <c r="C130" s="745">
        <f>+'Formulario solicitud'!C222</f>
        <v>0</v>
      </c>
      <c r="D130" s="74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c r="EO130" s="60"/>
      <c r="EP130" s="60"/>
      <c r="EQ130" s="60"/>
      <c r="ER130" s="60"/>
      <c r="ES130" s="60"/>
      <c r="ET130" s="60"/>
      <c r="EU130" s="60"/>
      <c r="EV130" s="60"/>
      <c r="EW130" s="60"/>
      <c r="EX130" s="60"/>
      <c r="EY130" s="60"/>
      <c r="EZ130" s="60"/>
      <c r="FA130" s="60"/>
      <c r="FB130" s="60"/>
      <c r="FC130" s="60"/>
      <c r="FD130" s="60"/>
      <c r="FE130" s="60"/>
      <c r="FF130" s="60"/>
      <c r="FG130" s="60"/>
      <c r="FH130" s="60"/>
      <c r="FI130" s="60"/>
      <c r="FJ130" s="60"/>
      <c r="FK130" s="60"/>
      <c r="FL130" s="60"/>
      <c r="FM130" s="60"/>
      <c r="FN130" s="60"/>
      <c r="FO130" s="60"/>
      <c r="FP130" s="60"/>
      <c r="FQ130" s="60"/>
      <c r="FR130" s="60"/>
      <c r="FS130" s="60"/>
      <c r="FT130" s="60"/>
      <c r="FU130" s="60"/>
      <c r="FV130" s="60"/>
      <c r="FW130" s="60"/>
      <c r="FX130" s="60"/>
      <c r="FY130" s="60"/>
      <c r="FZ130" s="60"/>
      <c r="GA130" s="60"/>
      <c r="GB130" s="60"/>
      <c r="GC130" s="60"/>
      <c r="GD130" s="60"/>
      <c r="GE130" s="60"/>
      <c r="GF130" s="60"/>
      <c r="GG130" s="60"/>
      <c r="GH130" s="60"/>
      <c r="GI130" s="60"/>
      <c r="GJ130" s="60"/>
      <c r="GK130" s="60"/>
      <c r="GL130" s="60"/>
      <c r="GM130" s="60"/>
      <c r="GN130" s="60"/>
      <c r="GO130" s="60"/>
      <c r="GP130" s="60"/>
      <c r="GQ130" s="60"/>
      <c r="GR130" s="60"/>
      <c r="GS130" s="60"/>
      <c r="GT130" s="60"/>
      <c r="GU130" s="60"/>
      <c r="GV130" s="60"/>
      <c r="GW130" s="60"/>
      <c r="GX130" s="60"/>
      <c r="GY130" s="60"/>
      <c r="GZ130" s="60"/>
      <c r="HA130" s="60"/>
      <c r="HB130" s="60"/>
      <c r="HC130" s="60"/>
      <c r="HD130" s="60"/>
      <c r="HE130" s="60"/>
      <c r="HF130" s="60"/>
      <c r="HG130" s="60"/>
      <c r="HH130" s="60"/>
      <c r="HI130" s="60"/>
      <c r="HJ130" s="60"/>
      <c r="HK130" s="60"/>
      <c r="HL130" s="60"/>
      <c r="HM130" s="60"/>
      <c r="HN130" s="60"/>
      <c r="HO130" s="60"/>
      <c r="HP130" s="60"/>
      <c r="HQ130" s="60"/>
      <c r="HR130" s="60"/>
      <c r="HS130" s="60"/>
      <c r="HT130" s="60"/>
      <c r="HU130" s="60"/>
      <c r="HV130" s="60"/>
      <c r="HW130" s="60"/>
      <c r="HX130" s="60"/>
      <c r="HY130" s="60"/>
      <c r="HZ130" s="60"/>
      <c r="IA130" s="60"/>
      <c r="IB130" s="60"/>
      <c r="IC130" s="60"/>
      <c r="ID130" s="60"/>
      <c r="IE130" s="60"/>
      <c r="IF130" s="60"/>
      <c r="IG130" s="60"/>
      <c r="IH130" s="60"/>
      <c r="II130" s="60"/>
      <c r="IJ130" s="60"/>
      <c r="IK130" s="60"/>
      <c r="IL130" s="60"/>
      <c r="IM130" s="60"/>
      <c r="IN130" s="60"/>
      <c r="IO130" s="60"/>
      <c r="IP130" s="60"/>
      <c r="IQ130" s="60"/>
      <c r="IR130" s="60"/>
      <c r="IS130" s="60"/>
      <c r="IT130" s="60"/>
    </row>
    <row r="131" spans="1:254" s="43" customFormat="1" x14ac:dyDescent="0.35">
      <c r="A131" s="765" t="str">
        <f>+'Formulario solicitud'!B223</f>
        <v>Maquinaria</v>
      </c>
      <c r="B131" s="766" t="str">
        <f>+'Formulario solicitud'!B223</f>
        <v>Maquinaria</v>
      </c>
      <c r="C131" s="745">
        <f>+'Formulario solicitud'!C223</f>
        <v>0</v>
      </c>
      <c r="D131" s="74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c r="DS131" s="60"/>
      <c r="DT131" s="60"/>
      <c r="DU131" s="60"/>
      <c r="DV131" s="60"/>
      <c r="DW131" s="60"/>
      <c r="DX131" s="60"/>
      <c r="DY131" s="60"/>
      <c r="DZ131" s="60"/>
      <c r="EA131" s="60"/>
      <c r="EB131" s="60"/>
      <c r="EC131" s="60"/>
      <c r="ED131" s="60"/>
      <c r="EE131" s="60"/>
      <c r="EF131" s="60"/>
      <c r="EG131" s="60"/>
      <c r="EH131" s="60"/>
      <c r="EI131" s="60"/>
      <c r="EJ131" s="60"/>
      <c r="EK131" s="60"/>
      <c r="EL131" s="60"/>
      <c r="EM131" s="60"/>
      <c r="EN131" s="60"/>
      <c r="EO131" s="60"/>
      <c r="EP131" s="60"/>
      <c r="EQ131" s="60"/>
      <c r="ER131" s="60"/>
      <c r="ES131" s="60"/>
      <c r="ET131" s="60"/>
      <c r="EU131" s="60"/>
      <c r="EV131" s="60"/>
      <c r="EW131" s="60"/>
      <c r="EX131" s="60"/>
      <c r="EY131" s="60"/>
      <c r="EZ131" s="60"/>
      <c r="FA131" s="60"/>
      <c r="FB131" s="60"/>
      <c r="FC131" s="60"/>
      <c r="FD131" s="60"/>
      <c r="FE131" s="60"/>
      <c r="FF131" s="60"/>
      <c r="FG131" s="60"/>
      <c r="FH131" s="60"/>
      <c r="FI131" s="60"/>
      <c r="FJ131" s="60"/>
      <c r="FK131" s="60"/>
      <c r="FL131" s="60"/>
      <c r="FM131" s="60"/>
      <c r="FN131" s="60"/>
      <c r="FO131" s="60"/>
      <c r="FP131" s="60"/>
      <c r="FQ131" s="60"/>
      <c r="FR131" s="60"/>
      <c r="FS131" s="60"/>
      <c r="FT131" s="60"/>
      <c r="FU131" s="60"/>
      <c r="FV131" s="60"/>
      <c r="FW131" s="60"/>
      <c r="FX131" s="60"/>
      <c r="FY131" s="60"/>
      <c r="FZ131" s="60"/>
      <c r="GA131" s="60"/>
      <c r="GB131" s="60"/>
      <c r="GC131" s="60"/>
      <c r="GD131" s="60"/>
      <c r="GE131" s="60"/>
      <c r="GF131" s="60"/>
      <c r="GG131" s="60"/>
      <c r="GH131" s="60"/>
      <c r="GI131" s="60"/>
      <c r="GJ131" s="60"/>
      <c r="GK131" s="60"/>
      <c r="GL131" s="60"/>
      <c r="GM131" s="60"/>
      <c r="GN131" s="60"/>
      <c r="GO131" s="60"/>
      <c r="GP131" s="60"/>
      <c r="GQ131" s="60"/>
      <c r="GR131" s="60"/>
      <c r="GS131" s="60"/>
      <c r="GT131" s="60"/>
      <c r="GU131" s="60"/>
      <c r="GV131" s="60"/>
      <c r="GW131" s="60"/>
      <c r="GX131" s="60"/>
      <c r="GY131" s="60"/>
      <c r="GZ131" s="60"/>
      <c r="HA131" s="60"/>
      <c r="HB131" s="60"/>
      <c r="HC131" s="60"/>
      <c r="HD131" s="60"/>
      <c r="HE131" s="60"/>
      <c r="HF131" s="60"/>
      <c r="HG131" s="60"/>
      <c r="HH131" s="60"/>
      <c r="HI131" s="60"/>
      <c r="HJ131" s="60"/>
      <c r="HK131" s="60"/>
      <c r="HL131" s="60"/>
      <c r="HM131" s="60"/>
      <c r="HN131" s="60"/>
      <c r="HO131" s="60"/>
      <c r="HP131" s="60"/>
      <c r="HQ131" s="60"/>
      <c r="HR131" s="60"/>
      <c r="HS131" s="60"/>
      <c r="HT131" s="60"/>
      <c r="HU131" s="60"/>
      <c r="HV131" s="60"/>
      <c r="HW131" s="60"/>
      <c r="HX131" s="60"/>
      <c r="HY131" s="60"/>
      <c r="HZ131" s="60"/>
      <c r="IA131" s="60"/>
      <c r="IB131" s="60"/>
      <c r="IC131" s="60"/>
      <c r="ID131" s="60"/>
      <c r="IE131" s="60"/>
      <c r="IF131" s="60"/>
      <c r="IG131" s="60"/>
      <c r="IH131" s="60"/>
      <c r="II131" s="60"/>
      <c r="IJ131" s="60"/>
      <c r="IK131" s="60"/>
      <c r="IL131" s="60"/>
      <c r="IM131" s="60"/>
      <c r="IN131" s="60"/>
      <c r="IO131" s="60"/>
      <c r="IP131" s="60"/>
      <c r="IQ131" s="60"/>
      <c r="IR131" s="60"/>
      <c r="IS131" s="60"/>
      <c r="IT131" s="60"/>
    </row>
    <row r="132" spans="1:254" s="43" customFormat="1" x14ac:dyDescent="0.35">
      <c r="A132" s="765" t="str">
        <f>+'Formulario solicitud'!B224</f>
        <v>Mobiliario</v>
      </c>
      <c r="B132" s="766" t="str">
        <f>+'Formulario solicitud'!B224</f>
        <v>Mobiliario</v>
      </c>
      <c r="C132" s="745">
        <f>+'Formulario solicitud'!C224</f>
        <v>0</v>
      </c>
      <c r="D132" s="74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c r="FF132" s="60"/>
      <c r="FG132" s="60"/>
      <c r="FH132" s="60"/>
      <c r="FI132" s="60"/>
      <c r="FJ132" s="60"/>
      <c r="FK132" s="60"/>
      <c r="FL132" s="60"/>
      <c r="FM132" s="60"/>
      <c r="FN132" s="60"/>
      <c r="FO132" s="60"/>
      <c r="FP132" s="60"/>
      <c r="FQ132" s="60"/>
      <c r="FR132" s="60"/>
      <c r="FS132" s="60"/>
      <c r="FT132" s="60"/>
      <c r="FU132" s="60"/>
      <c r="FV132" s="60"/>
      <c r="FW132" s="60"/>
      <c r="FX132" s="60"/>
      <c r="FY132" s="60"/>
      <c r="FZ132" s="60"/>
      <c r="GA132" s="60"/>
      <c r="GB132" s="60"/>
      <c r="GC132" s="60"/>
      <c r="GD132" s="60"/>
      <c r="GE132" s="60"/>
      <c r="GF132" s="60"/>
      <c r="GG132" s="60"/>
      <c r="GH132" s="60"/>
      <c r="GI132" s="60"/>
      <c r="GJ132" s="60"/>
      <c r="GK132" s="60"/>
      <c r="GL132" s="60"/>
      <c r="GM132" s="60"/>
      <c r="GN132" s="60"/>
      <c r="GO132" s="60"/>
      <c r="GP132" s="60"/>
      <c r="GQ132" s="60"/>
      <c r="GR132" s="60"/>
      <c r="GS132" s="60"/>
      <c r="GT132" s="60"/>
      <c r="GU132" s="60"/>
      <c r="GV132" s="60"/>
      <c r="GW132" s="60"/>
      <c r="GX132" s="60"/>
      <c r="GY132" s="60"/>
      <c r="GZ132" s="60"/>
      <c r="HA132" s="60"/>
      <c r="HB132" s="60"/>
      <c r="HC132" s="60"/>
      <c r="HD132" s="60"/>
      <c r="HE132" s="60"/>
      <c r="HF132" s="60"/>
      <c r="HG132" s="60"/>
      <c r="HH132" s="60"/>
      <c r="HI132" s="60"/>
      <c r="HJ132" s="60"/>
      <c r="HK132" s="60"/>
      <c r="HL132" s="60"/>
      <c r="HM132" s="60"/>
      <c r="HN132" s="60"/>
      <c r="HO132" s="60"/>
      <c r="HP132" s="60"/>
      <c r="HQ132" s="60"/>
      <c r="HR132" s="60"/>
      <c r="HS132" s="60"/>
      <c r="HT132" s="60"/>
      <c r="HU132" s="60"/>
      <c r="HV132" s="60"/>
      <c r="HW132" s="60"/>
      <c r="HX132" s="60"/>
      <c r="HY132" s="60"/>
      <c r="HZ132" s="60"/>
      <c r="IA132" s="60"/>
      <c r="IB132" s="60"/>
      <c r="IC132" s="60"/>
      <c r="ID132" s="60"/>
      <c r="IE132" s="60"/>
      <c r="IF132" s="60"/>
      <c r="IG132" s="60"/>
      <c r="IH132" s="60"/>
      <c r="II132" s="60"/>
      <c r="IJ132" s="60"/>
      <c r="IK132" s="60"/>
      <c r="IL132" s="60"/>
      <c r="IM132" s="60"/>
      <c r="IN132" s="60"/>
      <c r="IO132" s="60"/>
      <c r="IP132" s="60"/>
      <c r="IQ132" s="60"/>
      <c r="IR132" s="60"/>
      <c r="IS132" s="60"/>
      <c r="IT132" s="60"/>
    </row>
    <row r="133" spans="1:254" s="43" customFormat="1" x14ac:dyDescent="0.35">
      <c r="A133" s="765" t="str">
        <f>+'Formulario solicitud'!D220</f>
        <v>Herramientas/utillaje</v>
      </c>
      <c r="B133" s="766" t="str">
        <f>+'Formulario solicitud'!B225</f>
        <v>Otros gastos</v>
      </c>
      <c r="C133" s="745">
        <f>+'Formulario solicitud'!F220</f>
        <v>0</v>
      </c>
      <c r="D133" s="74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c r="DS133" s="60"/>
      <c r="DT133" s="60"/>
      <c r="DU133" s="60"/>
      <c r="DV133" s="60"/>
      <c r="DW133" s="60"/>
      <c r="DX133" s="60"/>
      <c r="DY133" s="60"/>
      <c r="DZ133" s="60"/>
      <c r="EA133" s="60"/>
      <c r="EB133" s="60"/>
      <c r="EC133" s="60"/>
      <c r="ED133" s="60"/>
      <c r="EE133" s="60"/>
      <c r="EF133" s="60"/>
      <c r="EG133" s="60"/>
      <c r="EH133" s="60"/>
      <c r="EI133" s="60"/>
      <c r="EJ133" s="60"/>
      <c r="EK133" s="60"/>
      <c r="EL133" s="60"/>
      <c r="EM133" s="60"/>
      <c r="EN133" s="60"/>
      <c r="EO133" s="60"/>
      <c r="EP133" s="60"/>
      <c r="EQ133" s="60"/>
      <c r="ER133" s="60"/>
      <c r="ES133" s="60"/>
      <c r="ET133" s="60"/>
      <c r="EU133" s="60"/>
      <c r="EV133" s="60"/>
      <c r="EW133" s="60"/>
      <c r="EX133" s="60"/>
      <c r="EY133" s="60"/>
      <c r="EZ133" s="60"/>
      <c r="FA133" s="60"/>
      <c r="FB133" s="60"/>
      <c r="FC133" s="60"/>
      <c r="FD133" s="60"/>
      <c r="FE133" s="60"/>
      <c r="FF133" s="60"/>
      <c r="FG133" s="60"/>
      <c r="FH133" s="60"/>
      <c r="FI133" s="60"/>
      <c r="FJ133" s="60"/>
      <c r="FK133" s="60"/>
      <c r="FL133" s="60"/>
      <c r="FM133" s="60"/>
      <c r="FN133" s="60"/>
      <c r="FO133" s="60"/>
      <c r="FP133" s="60"/>
      <c r="FQ133" s="60"/>
      <c r="FR133" s="60"/>
      <c r="FS133" s="60"/>
      <c r="FT133" s="60"/>
      <c r="FU133" s="60"/>
      <c r="FV133" s="60"/>
      <c r="FW133" s="60"/>
      <c r="FX133" s="60"/>
      <c r="FY133" s="60"/>
      <c r="FZ133" s="60"/>
      <c r="GA133" s="60"/>
      <c r="GB133" s="60"/>
      <c r="GC133" s="60"/>
      <c r="GD133" s="60"/>
      <c r="GE133" s="60"/>
      <c r="GF133" s="60"/>
      <c r="GG133" s="60"/>
      <c r="GH133" s="60"/>
      <c r="GI133" s="60"/>
      <c r="GJ133" s="60"/>
      <c r="GK133" s="60"/>
      <c r="GL133" s="60"/>
      <c r="GM133" s="60"/>
      <c r="GN133" s="60"/>
      <c r="GO133" s="60"/>
      <c r="GP133" s="60"/>
      <c r="GQ133" s="60"/>
      <c r="GR133" s="60"/>
      <c r="GS133" s="60"/>
      <c r="GT133" s="60"/>
      <c r="GU133" s="60"/>
      <c r="GV133" s="60"/>
      <c r="GW133" s="60"/>
      <c r="GX133" s="60"/>
      <c r="GY133" s="60"/>
      <c r="GZ133" s="60"/>
      <c r="HA133" s="60"/>
      <c r="HB133" s="60"/>
      <c r="HC133" s="60"/>
      <c r="HD133" s="60"/>
      <c r="HE133" s="60"/>
      <c r="HF133" s="60"/>
      <c r="HG133" s="60"/>
      <c r="HH133" s="60"/>
      <c r="HI133" s="60"/>
      <c r="HJ133" s="60"/>
      <c r="HK133" s="60"/>
      <c r="HL133" s="60"/>
      <c r="HM133" s="60"/>
      <c r="HN133" s="60"/>
      <c r="HO133" s="60"/>
      <c r="HP133" s="60"/>
      <c r="HQ133" s="60"/>
      <c r="HR133" s="60"/>
      <c r="HS133" s="60"/>
      <c r="HT133" s="60"/>
      <c r="HU133" s="60"/>
      <c r="HV133" s="60"/>
      <c r="HW133" s="60"/>
      <c r="HX133" s="60"/>
      <c r="HY133" s="60"/>
      <c r="HZ133" s="60"/>
      <c r="IA133" s="60"/>
      <c r="IB133" s="60"/>
      <c r="IC133" s="60"/>
      <c r="ID133" s="60"/>
      <c r="IE133" s="60"/>
      <c r="IF133" s="60"/>
      <c r="IG133" s="60"/>
      <c r="IH133" s="60"/>
      <c r="II133" s="60"/>
      <c r="IJ133" s="60"/>
      <c r="IK133" s="60"/>
      <c r="IL133" s="60"/>
      <c r="IM133" s="60"/>
      <c r="IN133" s="60"/>
      <c r="IO133" s="60"/>
      <c r="IP133" s="60"/>
      <c r="IQ133" s="60"/>
      <c r="IR133" s="60"/>
      <c r="IS133" s="60"/>
      <c r="IT133" s="60"/>
    </row>
    <row r="134" spans="1:254" s="43" customFormat="1" x14ac:dyDescent="0.35">
      <c r="A134" s="765" t="str">
        <f>+'Formulario solicitud'!D221</f>
        <v>Vehículos</v>
      </c>
      <c r="B134" s="766"/>
      <c r="C134" s="745">
        <f>+'Formulario solicitud'!F221</f>
        <v>0</v>
      </c>
      <c r="D134" s="74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60"/>
      <c r="EJ134" s="60"/>
      <c r="EK134" s="60"/>
      <c r="EL134" s="60"/>
      <c r="EM134" s="60"/>
      <c r="EN134" s="60"/>
      <c r="EO134" s="60"/>
      <c r="EP134" s="60"/>
      <c r="EQ134" s="60"/>
      <c r="ER134" s="60"/>
      <c r="ES134" s="60"/>
      <c r="ET134" s="60"/>
      <c r="EU134" s="60"/>
      <c r="EV134" s="60"/>
      <c r="EW134" s="60"/>
      <c r="EX134" s="60"/>
      <c r="EY134" s="60"/>
      <c r="EZ134" s="60"/>
      <c r="FA134" s="60"/>
      <c r="FB134" s="60"/>
      <c r="FC134" s="60"/>
      <c r="FD134" s="60"/>
      <c r="FE134" s="60"/>
      <c r="FF134" s="60"/>
      <c r="FG134" s="60"/>
      <c r="FH134" s="60"/>
      <c r="FI134" s="60"/>
      <c r="FJ134" s="60"/>
      <c r="FK134" s="60"/>
      <c r="FL134" s="60"/>
      <c r="FM134" s="60"/>
      <c r="FN134" s="60"/>
      <c r="FO134" s="60"/>
      <c r="FP134" s="60"/>
      <c r="FQ134" s="60"/>
      <c r="FR134" s="60"/>
      <c r="FS134" s="60"/>
      <c r="FT134" s="60"/>
      <c r="FU134" s="60"/>
      <c r="FV134" s="60"/>
      <c r="FW134" s="60"/>
      <c r="FX134" s="60"/>
      <c r="FY134" s="60"/>
      <c r="FZ134" s="60"/>
      <c r="GA134" s="60"/>
      <c r="GB134" s="60"/>
      <c r="GC134" s="60"/>
      <c r="GD134" s="60"/>
      <c r="GE134" s="60"/>
      <c r="GF134" s="60"/>
      <c r="GG134" s="60"/>
      <c r="GH134" s="60"/>
      <c r="GI134" s="60"/>
      <c r="GJ134" s="60"/>
      <c r="GK134" s="60"/>
      <c r="GL134" s="60"/>
      <c r="GM134" s="60"/>
      <c r="GN134" s="60"/>
      <c r="GO134" s="60"/>
      <c r="GP134" s="60"/>
      <c r="GQ134" s="60"/>
      <c r="GR134" s="60"/>
      <c r="GS134" s="60"/>
      <c r="GT134" s="60"/>
      <c r="GU134" s="60"/>
      <c r="GV134" s="60"/>
      <c r="GW134" s="60"/>
      <c r="GX134" s="60"/>
      <c r="GY134" s="60"/>
      <c r="GZ134" s="60"/>
      <c r="HA134" s="60"/>
      <c r="HB134" s="60"/>
      <c r="HC134" s="60"/>
      <c r="HD134" s="60"/>
      <c r="HE134" s="60"/>
      <c r="HF134" s="60"/>
      <c r="HG134" s="60"/>
      <c r="HH134" s="60"/>
      <c r="HI134" s="60"/>
      <c r="HJ134" s="60"/>
      <c r="HK134" s="60"/>
      <c r="HL134" s="60"/>
      <c r="HM134" s="60"/>
      <c r="HN134" s="60"/>
      <c r="HO134" s="60"/>
      <c r="HP134" s="60"/>
      <c r="HQ134" s="60"/>
      <c r="HR134" s="60"/>
      <c r="HS134" s="60"/>
      <c r="HT134" s="60"/>
      <c r="HU134" s="60"/>
      <c r="HV134" s="60"/>
      <c r="HW134" s="60"/>
      <c r="HX134" s="60"/>
      <c r="HY134" s="60"/>
      <c r="HZ134" s="60"/>
      <c r="IA134" s="60"/>
      <c r="IB134" s="60"/>
      <c r="IC134" s="60"/>
      <c r="ID134" s="60"/>
      <c r="IE134" s="60"/>
      <c r="IF134" s="60"/>
      <c r="IG134" s="60"/>
      <c r="IH134" s="60"/>
      <c r="II134" s="60"/>
      <c r="IJ134" s="60"/>
      <c r="IK134" s="60"/>
      <c r="IL134" s="60"/>
      <c r="IM134" s="60"/>
      <c r="IN134" s="60"/>
      <c r="IO134" s="60"/>
      <c r="IP134" s="60"/>
      <c r="IQ134" s="60"/>
      <c r="IR134" s="60"/>
      <c r="IS134" s="60"/>
      <c r="IT134" s="60"/>
    </row>
    <row r="135" spans="1:254" s="43" customFormat="1" x14ac:dyDescent="0.35">
      <c r="A135" s="765" t="str">
        <f>+'Formulario solicitud'!D222</f>
        <v>Eq informático</v>
      </c>
      <c r="B135" s="766"/>
      <c r="C135" s="745">
        <f>+'Formulario solicitud'!F222</f>
        <v>0</v>
      </c>
      <c r="D135" s="74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c r="EX135" s="60"/>
      <c r="EY135" s="60"/>
      <c r="EZ135" s="60"/>
      <c r="FA135" s="60"/>
      <c r="FB135" s="60"/>
      <c r="FC135" s="60"/>
      <c r="FD135" s="60"/>
      <c r="FE135" s="60"/>
      <c r="FF135" s="60"/>
      <c r="FG135" s="60"/>
      <c r="FH135" s="60"/>
      <c r="FI135" s="60"/>
      <c r="FJ135" s="60"/>
      <c r="FK135" s="60"/>
      <c r="FL135" s="60"/>
      <c r="FM135" s="60"/>
      <c r="FN135" s="60"/>
      <c r="FO135" s="60"/>
      <c r="FP135" s="60"/>
      <c r="FQ135" s="60"/>
      <c r="FR135" s="60"/>
      <c r="FS135" s="60"/>
      <c r="FT135" s="60"/>
      <c r="FU135" s="60"/>
      <c r="FV135" s="60"/>
      <c r="FW135" s="60"/>
      <c r="FX135" s="60"/>
      <c r="FY135" s="60"/>
      <c r="FZ135" s="60"/>
      <c r="GA135" s="60"/>
      <c r="GB135" s="60"/>
      <c r="GC135" s="60"/>
      <c r="GD135" s="60"/>
      <c r="GE135" s="60"/>
      <c r="GF135" s="60"/>
      <c r="GG135" s="60"/>
      <c r="GH135" s="60"/>
      <c r="GI135" s="60"/>
      <c r="GJ135" s="60"/>
      <c r="GK135" s="60"/>
      <c r="GL135" s="60"/>
      <c r="GM135" s="60"/>
      <c r="GN135" s="60"/>
      <c r="GO135" s="60"/>
      <c r="GP135" s="60"/>
      <c r="GQ135" s="60"/>
      <c r="GR135" s="60"/>
      <c r="GS135" s="60"/>
      <c r="GT135" s="60"/>
      <c r="GU135" s="60"/>
      <c r="GV135" s="60"/>
      <c r="GW135" s="60"/>
      <c r="GX135" s="60"/>
      <c r="GY135" s="60"/>
      <c r="GZ135" s="60"/>
      <c r="HA135" s="60"/>
      <c r="HB135" s="60"/>
      <c r="HC135" s="60"/>
      <c r="HD135" s="60"/>
      <c r="HE135" s="60"/>
      <c r="HF135" s="60"/>
      <c r="HG135" s="60"/>
      <c r="HH135" s="60"/>
      <c r="HI135" s="60"/>
      <c r="HJ135" s="60"/>
      <c r="HK135" s="60"/>
      <c r="HL135" s="60"/>
      <c r="HM135" s="60"/>
      <c r="HN135" s="60"/>
      <c r="HO135" s="60"/>
      <c r="HP135" s="60"/>
      <c r="HQ135" s="60"/>
      <c r="HR135" s="60"/>
      <c r="HS135" s="60"/>
      <c r="HT135" s="60"/>
      <c r="HU135" s="60"/>
      <c r="HV135" s="60"/>
      <c r="HW135" s="60"/>
      <c r="HX135" s="60"/>
      <c r="HY135" s="60"/>
      <c r="HZ135" s="60"/>
      <c r="IA135" s="60"/>
      <c r="IB135" s="60"/>
      <c r="IC135" s="60"/>
      <c r="ID135" s="60"/>
      <c r="IE135" s="60"/>
      <c r="IF135" s="60"/>
      <c r="IG135" s="60"/>
      <c r="IH135" s="60"/>
      <c r="II135" s="60"/>
      <c r="IJ135" s="60"/>
      <c r="IK135" s="60"/>
      <c r="IL135" s="60"/>
      <c r="IM135" s="60"/>
      <c r="IN135" s="60"/>
      <c r="IO135" s="60"/>
      <c r="IP135" s="60"/>
      <c r="IQ135" s="60"/>
      <c r="IR135" s="60"/>
      <c r="IS135" s="60"/>
      <c r="IT135" s="60"/>
    </row>
    <row r="136" spans="1:254" s="43" customFormat="1" x14ac:dyDescent="0.35">
      <c r="A136" s="765" t="str">
        <f>+'Formulario solicitud'!D223</f>
        <v>Aplic. Informáticas</v>
      </c>
      <c r="B136" s="766"/>
      <c r="C136" s="745">
        <f>+'Formulario solicitud'!F223</f>
        <v>0</v>
      </c>
      <c r="D136" s="74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c r="IL136" s="60"/>
      <c r="IM136" s="60"/>
      <c r="IN136" s="60"/>
      <c r="IO136" s="60"/>
      <c r="IP136" s="60"/>
      <c r="IQ136" s="60"/>
      <c r="IR136" s="60"/>
      <c r="IS136" s="60"/>
      <c r="IT136" s="60"/>
    </row>
    <row r="137" spans="1:254" s="43" customFormat="1" x14ac:dyDescent="0.35">
      <c r="A137" s="765" t="str">
        <f>+'Formulario solicitud'!D224</f>
        <v>Creación pág web</v>
      </c>
      <c r="B137" s="766"/>
      <c r="C137" s="745">
        <f>+'Formulario solicitud'!F224</f>
        <v>0</v>
      </c>
      <c r="D137" s="74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c r="IK137" s="60"/>
      <c r="IL137" s="60"/>
      <c r="IM137" s="60"/>
      <c r="IN137" s="60"/>
      <c r="IO137" s="60"/>
      <c r="IP137" s="60"/>
      <c r="IQ137" s="60"/>
      <c r="IR137" s="60"/>
      <c r="IS137" s="60"/>
      <c r="IT137" s="60"/>
    </row>
    <row r="138" spans="1:254" s="43" customFormat="1" x14ac:dyDescent="0.35">
      <c r="A138" s="765" t="str">
        <f>+'Formulario solicitud'!G220</f>
        <v>Patentes y marcas</v>
      </c>
      <c r="B138" s="766"/>
      <c r="C138" s="745">
        <f>+'Formulario solicitud'!I220</f>
        <v>0</v>
      </c>
      <c r="D138" s="74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c r="IL138" s="60"/>
      <c r="IM138" s="60"/>
      <c r="IN138" s="60"/>
      <c r="IO138" s="60"/>
      <c r="IP138" s="60"/>
      <c r="IQ138" s="60"/>
      <c r="IR138" s="60"/>
      <c r="IS138" s="60"/>
      <c r="IT138" s="60"/>
    </row>
    <row r="139" spans="1:254" s="43" customFormat="1" x14ac:dyDescent="0.35">
      <c r="A139" s="765" t="str">
        <f>+'Formulario solicitud'!G221</f>
        <v>Gastos de constitución</v>
      </c>
      <c r="B139" s="766"/>
      <c r="C139" s="745">
        <f>+'Formulario solicitud'!I221</f>
        <v>0</v>
      </c>
      <c r="D139" s="74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c r="II139" s="60"/>
      <c r="IJ139" s="60"/>
      <c r="IK139" s="60"/>
      <c r="IL139" s="60"/>
      <c r="IM139" s="60"/>
      <c r="IN139" s="60"/>
      <c r="IO139" s="60"/>
      <c r="IP139" s="60"/>
      <c r="IQ139" s="60"/>
      <c r="IR139" s="60"/>
      <c r="IS139" s="60"/>
      <c r="IT139" s="60"/>
    </row>
    <row r="140" spans="1:254" s="43" customFormat="1" x14ac:dyDescent="0.35">
      <c r="A140" s="765" t="str">
        <f>+'Formulario solicitud'!G222</f>
        <v>Gastos admtvos/gestión</v>
      </c>
      <c r="B140" s="766"/>
      <c r="C140" s="745">
        <f>+'Formulario solicitud'!I222</f>
        <v>0</v>
      </c>
      <c r="D140" s="74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c r="IC140" s="60"/>
      <c r="ID140" s="60"/>
      <c r="IE140" s="60"/>
      <c r="IF140" s="60"/>
      <c r="IG140" s="60"/>
      <c r="IH140" s="60"/>
      <c r="II140" s="60"/>
      <c r="IJ140" s="60"/>
      <c r="IK140" s="60"/>
      <c r="IL140" s="60"/>
      <c r="IM140" s="60"/>
      <c r="IN140" s="60"/>
      <c r="IO140" s="60"/>
      <c r="IP140" s="60"/>
      <c r="IQ140" s="60"/>
      <c r="IR140" s="60"/>
      <c r="IS140" s="60"/>
      <c r="IT140" s="60"/>
    </row>
    <row r="141" spans="1:254" s="43" customFormat="1" x14ac:dyDescent="0.35">
      <c r="A141" s="765" t="str">
        <f>+'Formulario solicitud'!G223</f>
        <v>Existencias iniciales</v>
      </c>
      <c r="B141" s="766"/>
      <c r="C141" s="745">
        <f>+'Formulario solicitud'!I223</f>
        <v>0</v>
      </c>
      <c r="D141" s="74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c r="II141" s="60"/>
      <c r="IJ141" s="60"/>
      <c r="IK141" s="60"/>
      <c r="IL141" s="60"/>
      <c r="IM141" s="60"/>
      <c r="IN141" s="60"/>
      <c r="IO141" s="60"/>
      <c r="IP141" s="60"/>
      <c r="IQ141" s="60"/>
      <c r="IR141" s="60"/>
      <c r="IS141" s="60"/>
      <c r="IT141" s="60"/>
    </row>
    <row r="142" spans="1:254" s="43" customFormat="1" x14ac:dyDescent="0.35">
      <c r="A142" s="765" t="str">
        <f>+'Formulario solicitud'!G224</f>
        <v>Publicidad inicial</v>
      </c>
      <c r="B142" s="766"/>
      <c r="C142" s="745">
        <f>+'Formulario solicitud'!I224</f>
        <v>0</v>
      </c>
      <c r="D142" s="74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c r="IL142" s="60"/>
      <c r="IM142" s="60"/>
      <c r="IN142" s="60"/>
      <c r="IO142" s="60"/>
      <c r="IP142" s="60"/>
      <c r="IQ142" s="60"/>
      <c r="IR142" s="60"/>
      <c r="IS142" s="60"/>
      <c r="IT142" s="60"/>
    </row>
    <row r="143" spans="1:254" s="43" customFormat="1" x14ac:dyDescent="0.35">
      <c r="A143" s="765" t="str">
        <f>+'Formulario solicitud'!B225</f>
        <v>Otros gastos</v>
      </c>
      <c r="B143" s="766"/>
      <c r="C143" s="745">
        <f>+'Formulario solicitud'!C225</f>
        <v>0</v>
      </c>
      <c r="D143" s="740"/>
      <c r="E143" s="747">
        <f>+'Formulario solicitud'!F225</f>
        <v>0</v>
      </c>
      <c r="F143" s="748"/>
      <c r="G143" s="749"/>
      <c r="H143" s="171"/>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c r="IC143" s="60"/>
      <c r="ID143" s="60"/>
      <c r="IE143" s="60"/>
      <c r="IF143" s="60"/>
      <c r="IG143" s="60"/>
      <c r="IH143" s="60"/>
      <c r="II143" s="60"/>
      <c r="IJ143" s="60"/>
      <c r="IK143" s="60"/>
      <c r="IL143" s="60"/>
      <c r="IM143" s="60"/>
      <c r="IN143" s="60"/>
      <c r="IO143" s="60"/>
      <c r="IP143" s="60"/>
      <c r="IQ143" s="60"/>
      <c r="IR143" s="60"/>
      <c r="IS143" s="60"/>
      <c r="IT143" s="60"/>
    </row>
    <row r="144" spans="1:254" s="43" customFormat="1" x14ac:dyDescent="0.35">
      <c r="A144" s="781" t="s">
        <v>1851</v>
      </c>
      <c r="B144" s="782"/>
      <c r="C144" s="746">
        <f>+'Formulario solicitud'!E227</f>
        <v>0</v>
      </c>
      <c r="D144" s="74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c r="IL144" s="60"/>
      <c r="IM144" s="60"/>
      <c r="IN144" s="60"/>
      <c r="IO144" s="60"/>
      <c r="IP144" s="60"/>
      <c r="IQ144" s="60"/>
      <c r="IR144" s="60"/>
      <c r="IS144" s="60"/>
      <c r="IT144" s="60"/>
    </row>
    <row r="145" spans="1:254" s="43" customFormat="1" ht="6.65" customHeight="1" x14ac:dyDescent="0.35">
      <c r="A145" s="105"/>
      <c r="B145" s="79"/>
      <c r="C145" s="106"/>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c r="II145" s="60"/>
      <c r="IJ145" s="60"/>
      <c r="IK145" s="60"/>
      <c r="IL145" s="60"/>
      <c r="IM145" s="60"/>
      <c r="IN145" s="60"/>
      <c r="IO145" s="60"/>
      <c r="IP145" s="60"/>
      <c r="IQ145" s="60"/>
      <c r="IR145" s="60"/>
      <c r="IS145" s="60"/>
      <c r="IT145" s="60"/>
    </row>
    <row r="146" spans="1:254" s="43" customFormat="1" x14ac:dyDescent="0.35">
      <c r="A146" s="781" t="str">
        <f>+'Formulario solicitud'!F227</f>
        <v>Tesorería inicial :</v>
      </c>
      <c r="B146" s="782"/>
      <c r="C146" s="746">
        <f>+'Formulario solicitud'!H227</f>
        <v>0</v>
      </c>
      <c r="D146" s="74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c r="IC146" s="60"/>
      <c r="ID146" s="60"/>
      <c r="IE146" s="60"/>
      <c r="IF146" s="60"/>
      <c r="IG146" s="60"/>
      <c r="IH146" s="60"/>
      <c r="II146" s="60"/>
      <c r="IJ146" s="60"/>
      <c r="IK146" s="60"/>
      <c r="IL146" s="60"/>
      <c r="IM146" s="60"/>
      <c r="IN146" s="60"/>
      <c r="IO146" s="60"/>
      <c r="IP146" s="60"/>
      <c r="IQ146" s="60"/>
      <c r="IR146" s="60"/>
      <c r="IS146" s="60"/>
      <c r="IT146" s="60"/>
    </row>
    <row r="147" spans="1:254" s="43" customFormat="1" x14ac:dyDescent="0.35">
      <c r="A147" s="105"/>
      <c r="B147" s="79"/>
      <c r="C147" s="106"/>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c r="FW147" s="60"/>
      <c r="FX147" s="60"/>
      <c r="FY147" s="60"/>
      <c r="FZ147" s="60"/>
      <c r="GA147" s="60"/>
      <c r="GB147" s="60"/>
      <c r="GC147" s="60"/>
      <c r="GD147" s="60"/>
      <c r="GE147" s="60"/>
      <c r="GF147" s="60"/>
      <c r="GG147" s="60"/>
      <c r="GH147" s="60"/>
      <c r="GI147" s="60"/>
      <c r="GJ147" s="60"/>
      <c r="GK147" s="60"/>
      <c r="GL147" s="60"/>
      <c r="GM147" s="60"/>
      <c r="GN147" s="60"/>
      <c r="GO147" s="60"/>
      <c r="GP147" s="60"/>
      <c r="GQ147" s="60"/>
      <c r="GR147" s="60"/>
      <c r="GS147" s="60"/>
      <c r="GT147" s="60"/>
      <c r="GU147" s="60"/>
      <c r="GV147" s="60"/>
      <c r="GW147" s="60"/>
      <c r="GX147" s="60"/>
      <c r="GY147" s="60"/>
      <c r="GZ147" s="60"/>
      <c r="HA147" s="60"/>
      <c r="HB147" s="60"/>
      <c r="HC147" s="60"/>
      <c r="HD147" s="60"/>
      <c r="HE147" s="60"/>
      <c r="HF147" s="60"/>
      <c r="HG147" s="60"/>
      <c r="HH147" s="60"/>
      <c r="HI147" s="60"/>
      <c r="HJ147" s="60"/>
      <c r="HK147" s="60"/>
      <c r="HL147" s="60"/>
      <c r="HM147" s="60"/>
      <c r="HN147" s="60"/>
      <c r="HO147" s="60"/>
      <c r="HP147" s="60"/>
      <c r="HQ147" s="60"/>
      <c r="HR147" s="60"/>
      <c r="HS147" s="60"/>
      <c r="HT147" s="60"/>
      <c r="HU147" s="60"/>
      <c r="HV147" s="60"/>
      <c r="HW147" s="60"/>
      <c r="HX147" s="60"/>
      <c r="HY147" s="60"/>
      <c r="HZ147" s="60"/>
      <c r="IA147" s="60"/>
      <c r="IB147" s="60"/>
      <c r="IC147" s="60"/>
      <c r="ID147" s="60"/>
      <c r="IE147" s="60"/>
      <c r="IF147" s="60"/>
      <c r="IG147" s="60"/>
      <c r="IH147" s="60"/>
      <c r="II147" s="60"/>
      <c r="IJ147" s="60"/>
      <c r="IK147" s="60"/>
      <c r="IL147" s="60"/>
      <c r="IM147" s="60"/>
      <c r="IN147" s="60"/>
      <c r="IO147" s="60"/>
      <c r="IP147" s="60"/>
      <c r="IQ147" s="60"/>
      <c r="IR147" s="60"/>
      <c r="IS147" s="60"/>
      <c r="IT147" s="60"/>
    </row>
    <row r="148" spans="1:254" s="43" customFormat="1" ht="18" x14ac:dyDescent="0.4">
      <c r="A148" s="783" t="s">
        <v>1852</v>
      </c>
      <c r="B148" s="784"/>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c r="IC148" s="60"/>
      <c r="ID148" s="60"/>
      <c r="IE148" s="60"/>
      <c r="IF148" s="60"/>
      <c r="IG148" s="60"/>
      <c r="IH148" s="60"/>
      <c r="II148" s="60"/>
      <c r="IJ148" s="60"/>
      <c r="IK148" s="60"/>
      <c r="IL148" s="60"/>
      <c r="IM148" s="60"/>
      <c r="IN148" s="60"/>
      <c r="IO148" s="60"/>
      <c r="IP148" s="60"/>
      <c r="IQ148" s="60"/>
      <c r="IR148" s="60"/>
      <c r="IS148" s="60"/>
      <c r="IT148" s="60"/>
    </row>
    <row r="149" spans="1:254" s="56" customFormat="1" ht="28" customHeight="1" x14ac:dyDescent="0.35">
      <c r="A149" s="772" t="s">
        <v>1756</v>
      </c>
      <c r="B149" s="773"/>
      <c r="C149" s="770" t="s">
        <v>1854</v>
      </c>
      <c r="D149" s="771"/>
      <c r="E149" s="67" t="s">
        <v>1</v>
      </c>
      <c r="F149" s="68" t="s">
        <v>1758</v>
      </c>
      <c r="G149" s="69" t="s">
        <v>1853</v>
      </c>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c r="IG149" s="57"/>
      <c r="IH149" s="57"/>
      <c r="II149" s="57"/>
      <c r="IJ149" s="57"/>
      <c r="IK149" s="57"/>
      <c r="IL149" s="57"/>
      <c r="IM149" s="57"/>
      <c r="IN149" s="57"/>
      <c r="IO149" s="57"/>
      <c r="IP149" s="57"/>
      <c r="IQ149" s="57"/>
      <c r="IR149" s="57"/>
      <c r="IS149" s="57"/>
      <c r="IT149" s="57"/>
    </row>
    <row r="150" spans="1:254" s="56" customFormat="1" x14ac:dyDescent="0.35">
      <c r="A150" s="779" t="str">
        <f>+'Formulario solicitud'!B231</f>
        <v>___</v>
      </c>
      <c r="B150" s="780"/>
      <c r="C150" s="779">
        <f>+'Formulario solicitud'!D231</f>
        <v>0</v>
      </c>
      <c r="D150" s="780"/>
      <c r="E150" s="200">
        <f>+'Formulario solicitud'!F231</f>
        <v>0</v>
      </c>
      <c r="F150" s="201" t="str">
        <f>+'Formulario solicitud'!G231</f>
        <v>___</v>
      </c>
      <c r="G150" s="202" t="str">
        <f>+'Formulario solicitud'!H231</f>
        <v>___</v>
      </c>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c r="IG150" s="57"/>
      <c r="IH150" s="57"/>
      <c r="II150" s="57"/>
      <c r="IJ150" s="57"/>
      <c r="IK150" s="57"/>
      <c r="IL150" s="57"/>
      <c r="IM150" s="57"/>
      <c r="IN150" s="57"/>
      <c r="IO150" s="57"/>
      <c r="IP150" s="57"/>
      <c r="IQ150" s="57"/>
      <c r="IR150" s="57"/>
      <c r="IS150" s="57"/>
      <c r="IT150" s="57"/>
    </row>
    <row r="151" spans="1:254" s="56" customFormat="1" x14ac:dyDescent="0.35">
      <c r="A151" s="779" t="str">
        <f>+'Formulario solicitud'!B232</f>
        <v>___</v>
      </c>
      <c r="B151" s="780"/>
      <c r="C151" s="779">
        <f>+'Formulario solicitud'!D232</f>
        <v>0</v>
      </c>
      <c r="D151" s="780"/>
      <c r="E151" s="200">
        <f>+'Formulario solicitud'!F232</f>
        <v>0</v>
      </c>
      <c r="F151" s="201" t="str">
        <f>+'Formulario solicitud'!G232</f>
        <v>___</v>
      </c>
      <c r="G151" s="202" t="str">
        <f>+'Formulario solicitud'!H232</f>
        <v>___</v>
      </c>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7"/>
      <c r="EF151" s="57"/>
      <c r="EG151" s="57"/>
      <c r="EH151" s="57"/>
      <c r="EI151" s="57"/>
      <c r="EJ151" s="57"/>
      <c r="EK151" s="57"/>
      <c r="EL151" s="57"/>
      <c r="EM151" s="57"/>
      <c r="EN151" s="57"/>
      <c r="EO151" s="57"/>
      <c r="EP151" s="57"/>
      <c r="EQ151" s="57"/>
      <c r="ER151" s="57"/>
      <c r="ES151" s="57"/>
      <c r="ET151" s="57"/>
      <c r="EU151" s="57"/>
      <c r="EV151" s="57"/>
      <c r="EW151" s="57"/>
      <c r="EX151" s="57"/>
      <c r="EY151" s="57"/>
      <c r="EZ151" s="57"/>
      <c r="FA151" s="57"/>
      <c r="FB151" s="57"/>
      <c r="FC151" s="57"/>
      <c r="FD151" s="57"/>
      <c r="FE151" s="57"/>
      <c r="FF151" s="57"/>
      <c r="FG151" s="57"/>
      <c r="FH151" s="57"/>
      <c r="FI151" s="57"/>
      <c r="FJ151" s="57"/>
      <c r="FK151" s="57"/>
      <c r="FL151" s="57"/>
      <c r="FM151" s="57"/>
      <c r="FN151" s="57"/>
      <c r="FO151" s="57"/>
      <c r="FP151" s="57"/>
      <c r="FQ151" s="57"/>
      <c r="FR151" s="57"/>
      <c r="FS151" s="57"/>
      <c r="FT151" s="57"/>
      <c r="FU151" s="57"/>
      <c r="FV151" s="57"/>
      <c r="FW151" s="57"/>
      <c r="FX151" s="57"/>
      <c r="FY151" s="57"/>
      <c r="FZ151" s="57"/>
      <c r="GA151" s="57"/>
      <c r="GB151" s="57"/>
      <c r="GC151" s="57"/>
      <c r="GD151" s="57"/>
      <c r="GE151" s="57"/>
      <c r="GF151" s="57"/>
      <c r="GG151" s="57"/>
      <c r="GH151" s="57"/>
      <c r="GI151" s="57"/>
      <c r="GJ151" s="57"/>
      <c r="GK151" s="57"/>
      <c r="GL151" s="57"/>
      <c r="GM151" s="57"/>
      <c r="GN151" s="57"/>
      <c r="GO151" s="57"/>
      <c r="GP151" s="57"/>
      <c r="GQ151" s="57"/>
      <c r="GR151" s="57"/>
      <c r="GS151" s="57"/>
      <c r="GT151" s="57"/>
      <c r="GU151" s="57"/>
      <c r="GV151" s="57"/>
      <c r="GW151" s="57"/>
      <c r="GX151" s="57"/>
      <c r="GY151" s="57"/>
      <c r="GZ151" s="57"/>
      <c r="HA151" s="57"/>
      <c r="HB151" s="57"/>
      <c r="HC151" s="57"/>
      <c r="HD151" s="57"/>
      <c r="HE151" s="57"/>
      <c r="HF151" s="57"/>
      <c r="HG151" s="57"/>
      <c r="HH151" s="57"/>
      <c r="HI151" s="57"/>
      <c r="HJ151" s="57"/>
      <c r="HK151" s="57"/>
      <c r="HL151" s="57"/>
      <c r="HM151" s="57"/>
      <c r="HN151" s="57"/>
      <c r="HO151" s="57"/>
      <c r="HP151" s="57"/>
      <c r="HQ151" s="57"/>
      <c r="HR151" s="57"/>
      <c r="HS151" s="57"/>
      <c r="HT151" s="57"/>
      <c r="HU151" s="57"/>
      <c r="HV151" s="57"/>
      <c r="HW151" s="57"/>
      <c r="HX151" s="57"/>
      <c r="HY151" s="57"/>
      <c r="HZ151" s="57"/>
      <c r="IA151" s="57"/>
      <c r="IB151" s="57"/>
      <c r="IC151" s="57"/>
      <c r="ID151" s="57"/>
      <c r="IE151" s="57"/>
      <c r="IF151" s="57"/>
      <c r="IG151" s="57"/>
      <c r="IH151" s="57"/>
      <c r="II151" s="57"/>
      <c r="IJ151" s="57"/>
      <c r="IK151" s="57"/>
      <c r="IL151" s="57"/>
      <c r="IM151" s="57"/>
      <c r="IN151" s="57"/>
      <c r="IO151" s="57"/>
      <c r="IP151" s="57"/>
      <c r="IQ151" s="57"/>
      <c r="IR151" s="57"/>
      <c r="IS151" s="57"/>
      <c r="IT151" s="57"/>
    </row>
    <row r="152" spans="1:254" s="56" customFormat="1" x14ac:dyDescent="0.35">
      <c r="A152" s="779" t="str">
        <f>+'Formulario solicitud'!B233</f>
        <v>___</v>
      </c>
      <c r="B152" s="780"/>
      <c r="C152" s="779">
        <f>+'Formulario solicitud'!D233</f>
        <v>0</v>
      </c>
      <c r="D152" s="780"/>
      <c r="E152" s="200">
        <f>+'Formulario solicitud'!F233</f>
        <v>0</v>
      </c>
      <c r="F152" s="201" t="str">
        <f>+'Formulario solicitud'!G233</f>
        <v>___</v>
      </c>
      <c r="G152" s="202" t="str">
        <f>+'Formulario solicitud'!H233</f>
        <v>___</v>
      </c>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c r="EC152" s="57"/>
      <c r="ED152" s="57"/>
      <c r="EE152" s="57"/>
      <c r="EF152" s="57"/>
      <c r="EG152" s="57"/>
      <c r="EH152" s="57"/>
      <c r="EI152" s="57"/>
      <c r="EJ152" s="57"/>
      <c r="EK152" s="57"/>
      <c r="EL152" s="57"/>
      <c r="EM152" s="57"/>
      <c r="EN152" s="57"/>
      <c r="EO152" s="57"/>
      <c r="EP152" s="57"/>
      <c r="EQ152" s="57"/>
      <c r="ER152" s="57"/>
      <c r="ES152" s="57"/>
      <c r="ET152" s="57"/>
      <c r="EU152" s="57"/>
      <c r="EV152" s="57"/>
      <c r="EW152" s="57"/>
      <c r="EX152" s="57"/>
      <c r="EY152" s="57"/>
      <c r="EZ152" s="57"/>
      <c r="FA152" s="57"/>
      <c r="FB152" s="57"/>
      <c r="FC152" s="57"/>
      <c r="FD152" s="57"/>
      <c r="FE152" s="57"/>
      <c r="FF152" s="57"/>
      <c r="FG152" s="57"/>
      <c r="FH152" s="57"/>
      <c r="FI152" s="57"/>
      <c r="FJ152" s="57"/>
      <c r="FK152" s="57"/>
      <c r="FL152" s="57"/>
      <c r="FM152" s="57"/>
      <c r="FN152" s="57"/>
      <c r="FO152" s="57"/>
      <c r="FP152" s="57"/>
      <c r="FQ152" s="57"/>
      <c r="FR152" s="57"/>
      <c r="FS152" s="57"/>
      <c r="FT152" s="57"/>
      <c r="FU152" s="57"/>
      <c r="FV152" s="57"/>
      <c r="FW152" s="57"/>
      <c r="FX152" s="57"/>
      <c r="FY152" s="57"/>
      <c r="FZ152" s="57"/>
      <c r="GA152" s="57"/>
      <c r="GB152" s="57"/>
      <c r="GC152" s="57"/>
      <c r="GD152" s="57"/>
      <c r="GE152" s="57"/>
      <c r="GF152" s="57"/>
      <c r="GG152" s="57"/>
      <c r="GH152" s="57"/>
      <c r="GI152" s="57"/>
      <c r="GJ152" s="57"/>
      <c r="GK152" s="57"/>
      <c r="GL152" s="57"/>
      <c r="GM152" s="57"/>
      <c r="GN152" s="57"/>
      <c r="GO152" s="57"/>
      <c r="GP152" s="57"/>
      <c r="GQ152" s="57"/>
      <c r="GR152" s="57"/>
      <c r="GS152" s="57"/>
      <c r="GT152" s="57"/>
      <c r="GU152" s="57"/>
      <c r="GV152" s="57"/>
      <c r="GW152" s="57"/>
      <c r="GX152" s="57"/>
      <c r="GY152" s="57"/>
      <c r="GZ152" s="57"/>
      <c r="HA152" s="57"/>
      <c r="HB152" s="57"/>
      <c r="HC152" s="57"/>
      <c r="HD152" s="57"/>
      <c r="HE152" s="57"/>
      <c r="HF152" s="57"/>
      <c r="HG152" s="57"/>
      <c r="HH152" s="57"/>
      <c r="HI152" s="57"/>
      <c r="HJ152" s="57"/>
      <c r="HK152" s="57"/>
      <c r="HL152" s="57"/>
      <c r="HM152" s="57"/>
      <c r="HN152" s="57"/>
      <c r="HO152" s="57"/>
      <c r="HP152" s="57"/>
      <c r="HQ152" s="57"/>
      <c r="HR152" s="57"/>
      <c r="HS152" s="57"/>
      <c r="HT152" s="57"/>
      <c r="HU152" s="57"/>
      <c r="HV152" s="57"/>
      <c r="HW152" s="57"/>
      <c r="HX152" s="57"/>
      <c r="HY152" s="57"/>
      <c r="HZ152" s="57"/>
      <c r="IA152" s="57"/>
      <c r="IB152" s="57"/>
      <c r="IC152" s="57"/>
      <c r="ID152" s="57"/>
      <c r="IE152" s="57"/>
      <c r="IF152" s="57"/>
      <c r="IG152" s="57"/>
      <c r="IH152" s="57"/>
      <c r="II152" s="57"/>
      <c r="IJ152" s="57"/>
      <c r="IK152" s="57"/>
      <c r="IL152" s="57"/>
      <c r="IM152" s="57"/>
      <c r="IN152" s="57"/>
      <c r="IO152" s="57"/>
      <c r="IP152" s="57"/>
      <c r="IQ152" s="57"/>
      <c r="IR152" s="57"/>
      <c r="IS152" s="57"/>
      <c r="IT152" s="57"/>
    </row>
    <row r="153" spans="1:254" s="56" customFormat="1" x14ac:dyDescent="0.35">
      <c r="A153" s="779" t="str">
        <f>+'Formulario solicitud'!B234</f>
        <v>___</v>
      </c>
      <c r="B153" s="780"/>
      <c r="C153" s="779">
        <f>+'Formulario solicitud'!D234</f>
        <v>0</v>
      </c>
      <c r="D153" s="780"/>
      <c r="E153" s="200">
        <f>+'Formulario solicitud'!F234</f>
        <v>0</v>
      </c>
      <c r="F153" s="201" t="str">
        <f>+'Formulario solicitud'!G234</f>
        <v>___</v>
      </c>
      <c r="G153" s="202" t="str">
        <f>+'Formulario solicitud'!H234</f>
        <v>___</v>
      </c>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c r="EB153" s="57"/>
      <c r="EC153" s="57"/>
      <c r="ED153" s="57"/>
      <c r="EE153" s="57"/>
      <c r="EF153" s="57"/>
      <c r="EG153" s="57"/>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c r="IG153" s="57"/>
      <c r="IH153" s="57"/>
      <c r="II153" s="57"/>
      <c r="IJ153" s="57"/>
      <c r="IK153" s="57"/>
      <c r="IL153" s="57"/>
      <c r="IM153" s="57"/>
      <c r="IN153" s="57"/>
      <c r="IO153" s="57"/>
      <c r="IP153" s="57"/>
      <c r="IQ153" s="57"/>
      <c r="IR153" s="57"/>
      <c r="IS153" s="57"/>
      <c r="IT153" s="57"/>
    </row>
    <row r="154" spans="1:254" s="56" customFormat="1" x14ac:dyDescent="0.35">
      <c r="A154" s="779" t="str">
        <f>+'Formulario solicitud'!B235</f>
        <v>___</v>
      </c>
      <c r="B154" s="780"/>
      <c r="C154" s="779">
        <f>+'Formulario solicitud'!D235</f>
        <v>0</v>
      </c>
      <c r="D154" s="780"/>
      <c r="E154" s="200">
        <f>+'Formulario solicitud'!F235</f>
        <v>0</v>
      </c>
      <c r="F154" s="201" t="str">
        <f>+'Formulario solicitud'!G235</f>
        <v>___</v>
      </c>
      <c r="G154" s="202" t="str">
        <f>+'Formulario solicitud'!H235</f>
        <v>___</v>
      </c>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c r="IM154" s="57"/>
      <c r="IN154" s="57"/>
      <c r="IO154" s="57"/>
      <c r="IP154" s="57"/>
      <c r="IQ154" s="57"/>
      <c r="IR154" s="57"/>
      <c r="IS154" s="57"/>
      <c r="IT154" s="57"/>
    </row>
    <row r="155" spans="1:254" s="56" customFormat="1" ht="16" customHeight="1" x14ac:dyDescent="0.35">
      <c r="A155" s="779" t="str">
        <f>+'Formulario solicitud'!B236</f>
        <v>___</v>
      </c>
      <c r="B155" s="780"/>
      <c r="C155" s="779">
        <f>+'Formulario solicitud'!D236</f>
        <v>0</v>
      </c>
      <c r="D155" s="780"/>
      <c r="E155" s="200">
        <f>+'Formulario solicitud'!F236</f>
        <v>0</v>
      </c>
      <c r="F155" s="201" t="str">
        <f>+'Formulario solicitud'!G236</f>
        <v>___</v>
      </c>
      <c r="G155" s="202" t="str">
        <f>+'Formulario solicitud'!H236</f>
        <v>___</v>
      </c>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N155" s="57"/>
      <c r="IO155" s="57"/>
      <c r="IP155" s="57"/>
      <c r="IQ155" s="57"/>
      <c r="IR155" s="57"/>
      <c r="IS155" s="57"/>
      <c r="IT155" s="57"/>
    </row>
    <row r="156" spans="1:254" s="56" customFormat="1" ht="7" customHeight="1" x14ac:dyDescent="0.35">
      <c r="A156" s="65"/>
      <c r="B156" s="65"/>
      <c r="C156" s="63"/>
      <c r="D156" s="63"/>
      <c r="E156" s="64"/>
      <c r="F156" s="63"/>
      <c r="G156" s="64"/>
      <c r="H156" s="64"/>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c r="IN156" s="57"/>
      <c r="IO156" s="57"/>
      <c r="IP156" s="57"/>
      <c r="IQ156" s="57"/>
      <c r="IR156" s="57"/>
      <c r="IS156" s="57"/>
      <c r="IT156" s="57"/>
    </row>
    <row r="157" spans="1:254" s="43" customFormat="1" ht="57" customHeight="1" x14ac:dyDescent="0.35">
      <c r="A157" s="750" t="str">
        <f>+CONCATENATE("OBSERVACIONES:  ",'Formulario solicitud'!B240)</f>
        <v xml:space="preserve">OBSERVACIONES:  </v>
      </c>
      <c r="B157" s="751"/>
      <c r="C157" s="751"/>
      <c r="D157" s="751"/>
      <c r="E157" s="751"/>
      <c r="F157" s="751"/>
      <c r="G157" s="752"/>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c r="IC157" s="60"/>
      <c r="ID157" s="60"/>
      <c r="IE157" s="60"/>
      <c r="IF157" s="60"/>
      <c r="IG157" s="60"/>
      <c r="IH157" s="60"/>
      <c r="II157" s="60"/>
      <c r="IJ157" s="60"/>
      <c r="IK157" s="60"/>
      <c r="IL157" s="60"/>
      <c r="IM157" s="60"/>
      <c r="IN157" s="60"/>
      <c r="IO157" s="60"/>
      <c r="IP157" s="60"/>
      <c r="IQ157" s="60"/>
      <c r="IR157" s="60"/>
      <c r="IS157" s="60"/>
      <c r="IT157" s="60"/>
    </row>
    <row r="158" spans="1:254" s="43" customFormat="1" ht="18" customHeight="1" x14ac:dyDescent="0.35">
      <c r="A158" s="111"/>
      <c r="B158" s="110"/>
      <c r="C158" s="110"/>
      <c r="D158" s="110"/>
      <c r="E158" s="110"/>
      <c r="F158" s="110"/>
      <c r="G158" s="110"/>
      <c r="H158" s="47"/>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c r="IN158" s="60"/>
      <c r="IO158" s="60"/>
      <c r="IP158" s="60"/>
      <c r="IQ158" s="60"/>
      <c r="IR158" s="60"/>
      <c r="IS158" s="60"/>
      <c r="IT158" s="60"/>
    </row>
    <row r="159" spans="1:254" x14ac:dyDescent="0.35">
      <c r="A159" s="16"/>
    </row>
    <row r="160" spans="1:254" ht="20" x14ac:dyDescent="0.4">
      <c r="A160" s="58" t="s">
        <v>1847</v>
      </c>
    </row>
    <row r="161" spans="1:254" s="43" customFormat="1" ht="9" customHeight="1" x14ac:dyDescent="0.4">
      <c r="A161" s="58"/>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c r="GP161" s="60"/>
      <c r="GQ161" s="60"/>
      <c r="GR161" s="60"/>
      <c r="GS161" s="60"/>
      <c r="GT161" s="60"/>
      <c r="GU161" s="60"/>
      <c r="GV161" s="60"/>
      <c r="GW161" s="60"/>
      <c r="GX161" s="60"/>
      <c r="GY161" s="60"/>
      <c r="GZ161" s="60"/>
      <c r="HA161" s="60"/>
      <c r="HB161" s="60"/>
      <c r="HC161" s="60"/>
      <c r="HD161" s="60"/>
      <c r="HE161" s="60"/>
      <c r="HF161" s="60"/>
      <c r="HG161" s="60"/>
      <c r="HH161" s="60"/>
      <c r="HI161" s="60"/>
      <c r="HJ161" s="60"/>
      <c r="HK161" s="60"/>
      <c r="HL161" s="60"/>
      <c r="HM161" s="60"/>
      <c r="HN161" s="60"/>
      <c r="HO161" s="60"/>
      <c r="HP161" s="60"/>
      <c r="HQ161" s="60"/>
      <c r="HR161" s="60"/>
      <c r="HS161" s="60"/>
      <c r="HT161" s="60"/>
      <c r="HU161" s="60"/>
      <c r="HV161" s="60"/>
      <c r="HW161" s="60"/>
      <c r="HX161" s="60"/>
      <c r="HY161" s="60"/>
      <c r="HZ161" s="60"/>
      <c r="IA161" s="60"/>
      <c r="IB161" s="60"/>
      <c r="IC161" s="60"/>
      <c r="ID161" s="60"/>
      <c r="IE161" s="60"/>
      <c r="IF161" s="60"/>
      <c r="IG161" s="60"/>
      <c r="IH161" s="60"/>
      <c r="II161" s="60"/>
      <c r="IJ161" s="60"/>
      <c r="IK161" s="60"/>
      <c r="IL161" s="60"/>
      <c r="IM161" s="60"/>
      <c r="IN161" s="60"/>
      <c r="IO161" s="60"/>
      <c r="IP161" s="60"/>
      <c r="IQ161" s="60"/>
      <c r="IR161" s="60"/>
      <c r="IS161" s="60"/>
      <c r="IT161" s="60"/>
    </row>
    <row r="162" spans="1:254" s="43" customFormat="1" ht="14.15" customHeight="1" x14ac:dyDescent="0.35">
      <c r="A162" s="104" t="s">
        <v>1932</v>
      </c>
      <c r="C162" s="7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c r="DK162" s="60"/>
      <c r="DL162" s="60"/>
      <c r="DM162" s="60"/>
      <c r="DN162" s="60"/>
      <c r="DO162" s="60"/>
      <c r="DP162" s="60"/>
      <c r="DQ162" s="60"/>
      <c r="DR162" s="60"/>
      <c r="DS162" s="60"/>
      <c r="DT162" s="60"/>
      <c r="DU162" s="60"/>
      <c r="DV162" s="60"/>
      <c r="DW162" s="60"/>
      <c r="DX162" s="60"/>
      <c r="DY162" s="60"/>
      <c r="DZ162" s="60"/>
      <c r="EA162" s="60"/>
      <c r="EB162" s="60"/>
      <c r="EC162" s="60"/>
      <c r="ED162" s="60"/>
      <c r="EE162" s="60"/>
      <c r="EF162" s="60"/>
      <c r="EG162" s="60"/>
      <c r="EH162" s="60"/>
      <c r="EI162" s="60"/>
      <c r="EJ162" s="60"/>
      <c r="EK162" s="60"/>
      <c r="EL162" s="60"/>
      <c r="EM162" s="60"/>
      <c r="EN162" s="60"/>
      <c r="EO162" s="60"/>
      <c r="EP162" s="60"/>
      <c r="EQ162" s="60"/>
      <c r="ER162" s="60"/>
      <c r="ES162" s="60"/>
      <c r="ET162" s="60"/>
      <c r="EU162" s="60"/>
      <c r="EV162" s="60"/>
      <c r="EW162" s="60"/>
      <c r="EX162" s="60"/>
      <c r="EY162" s="60"/>
      <c r="EZ162" s="60"/>
      <c r="FA162" s="60"/>
      <c r="FB162" s="60"/>
      <c r="FC162" s="60"/>
      <c r="FD162" s="60"/>
      <c r="FE162" s="60"/>
      <c r="FF162" s="60"/>
      <c r="FG162" s="60"/>
      <c r="FH162" s="60"/>
      <c r="FI162" s="60"/>
      <c r="FJ162" s="60"/>
      <c r="FK162" s="60"/>
      <c r="FL162" s="60"/>
      <c r="FM162" s="60"/>
      <c r="FN162" s="60"/>
      <c r="FO162" s="60"/>
      <c r="FP162" s="60"/>
      <c r="FQ162" s="60"/>
      <c r="FR162" s="60"/>
      <c r="FS162" s="60"/>
      <c r="FT162" s="60"/>
      <c r="FU162" s="60"/>
      <c r="FV162" s="60"/>
      <c r="FW162" s="60"/>
      <c r="FX162" s="60"/>
      <c r="FY162" s="60"/>
      <c r="FZ162" s="60"/>
      <c r="GA162" s="60"/>
      <c r="GB162" s="60"/>
      <c r="GC162" s="60"/>
      <c r="GD162" s="60"/>
      <c r="GE162" s="60"/>
      <c r="GF162" s="60"/>
      <c r="GG162" s="60"/>
      <c r="GH162" s="60"/>
      <c r="GI162" s="60"/>
      <c r="GJ162" s="60"/>
      <c r="GK162" s="60"/>
      <c r="GL162" s="60"/>
      <c r="GM162" s="60"/>
      <c r="GN162" s="60"/>
      <c r="GO162" s="60"/>
      <c r="GP162" s="60"/>
      <c r="GQ162" s="60"/>
      <c r="GR162" s="60"/>
      <c r="GS162" s="60"/>
      <c r="GT162" s="60"/>
      <c r="GU162" s="60"/>
      <c r="GV162" s="60"/>
      <c r="GW162" s="60"/>
      <c r="GX162" s="60"/>
      <c r="GY162" s="60"/>
      <c r="GZ162" s="60"/>
      <c r="HA162" s="60"/>
      <c r="HB162" s="60"/>
      <c r="HC162" s="60"/>
      <c r="HD162" s="60"/>
      <c r="HE162" s="60"/>
      <c r="HF162" s="60"/>
      <c r="HG162" s="60"/>
      <c r="HH162" s="60"/>
      <c r="HI162" s="60"/>
      <c r="HJ162" s="60"/>
      <c r="HK162" s="60"/>
      <c r="HL162" s="60"/>
      <c r="HM162" s="60"/>
      <c r="HN162" s="60"/>
      <c r="HO162" s="60"/>
      <c r="HP162" s="60"/>
      <c r="HQ162" s="60"/>
      <c r="HR162" s="60"/>
      <c r="HS162" s="60"/>
      <c r="HT162" s="60"/>
      <c r="HU162" s="60"/>
      <c r="HV162" s="60"/>
      <c r="HW162" s="60"/>
      <c r="HX162" s="60"/>
      <c r="HY162" s="60"/>
      <c r="HZ162" s="60"/>
      <c r="IA162" s="60"/>
      <c r="IB162" s="60"/>
      <c r="IC162" s="60"/>
      <c r="ID162" s="60"/>
      <c r="IE162" s="60"/>
      <c r="IF162" s="60"/>
      <c r="IG162" s="60"/>
      <c r="IH162" s="60"/>
      <c r="II162" s="60"/>
      <c r="IJ162" s="60"/>
      <c r="IK162" s="60"/>
      <c r="IL162" s="60"/>
      <c r="IM162" s="60"/>
      <c r="IN162" s="60"/>
      <c r="IO162" s="60"/>
      <c r="IP162" s="60"/>
      <c r="IQ162" s="60"/>
      <c r="IR162" s="60"/>
      <c r="IS162" s="60"/>
      <c r="IT162" s="60"/>
    </row>
    <row r="163" spans="1:254" s="43" customFormat="1" ht="66.75" customHeight="1" x14ac:dyDescent="0.35">
      <c r="A163" s="750" t="str">
        <f>+CONCATENATE("La previsión de VENTAS para los 3 primeros años de actividad asciende a: ",'Formulario solicitud'!F245," euros para el 1er año, ",'Formulario solicitud'!G245," euros para el 2o año y ",'Formulario solicitud'!H245," euros para el 3er año, respectivamente. Las ventas medias mensuales se han calculado en ",'Formulario solicitud'!C244," euros. La forma de cobro prevista es de ",'Formulario solicitud'!C245)</f>
        <v>La previsión de VENTAS para los 3 primeros años de actividad asciende a:  euros para el 1er año,  euros para el 2o año y  euros para el 3er año, respectivamente. Las ventas medias mensuales se han calculado en  euros. La forma de cobro prevista es de ___</v>
      </c>
      <c r="B163" s="751"/>
      <c r="C163" s="751"/>
      <c r="D163" s="751"/>
      <c r="E163" s="751"/>
      <c r="F163" s="751"/>
      <c r="G163" s="752"/>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c r="FS163" s="60"/>
      <c r="FT163" s="60"/>
      <c r="FU163" s="60"/>
      <c r="FV163" s="60"/>
      <c r="FW163" s="60"/>
      <c r="FX163" s="60"/>
      <c r="FY163" s="60"/>
      <c r="FZ163" s="60"/>
      <c r="GA163" s="60"/>
      <c r="GB163" s="60"/>
      <c r="GC163" s="60"/>
      <c r="GD163" s="60"/>
      <c r="GE163" s="60"/>
      <c r="GF163" s="60"/>
      <c r="GG163" s="60"/>
      <c r="GH163" s="60"/>
      <c r="GI163" s="60"/>
      <c r="GJ163" s="60"/>
      <c r="GK163" s="60"/>
      <c r="GL163" s="60"/>
      <c r="GM163" s="60"/>
      <c r="GN163" s="60"/>
      <c r="GO163" s="60"/>
      <c r="GP163" s="60"/>
      <c r="GQ163" s="60"/>
      <c r="GR163" s="60"/>
      <c r="GS163" s="60"/>
      <c r="GT163" s="60"/>
      <c r="GU163" s="60"/>
      <c r="GV163" s="60"/>
      <c r="GW163" s="60"/>
      <c r="GX163" s="60"/>
      <c r="GY163" s="60"/>
      <c r="GZ163" s="60"/>
      <c r="HA163" s="60"/>
      <c r="HB163" s="60"/>
      <c r="HC163" s="60"/>
      <c r="HD163" s="60"/>
      <c r="HE163" s="60"/>
      <c r="HF163" s="60"/>
      <c r="HG163" s="60"/>
      <c r="HH163" s="60"/>
      <c r="HI163" s="60"/>
      <c r="HJ163" s="60"/>
      <c r="HK163" s="60"/>
      <c r="HL163" s="60"/>
      <c r="HM163" s="60"/>
      <c r="HN163" s="60"/>
      <c r="HO163" s="60"/>
      <c r="HP163" s="60"/>
      <c r="HQ163" s="60"/>
      <c r="HR163" s="60"/>
      <c r="HS163" s="60"/>
      <c r="HT163" s="60"/>
      <c r="HU163" s="60"/>
      <c r="HV163" s="60"/>
      <c r="HW163" s="60"/>
      <c r="HX163" s="60"/>
      <c r="HY163" s="60"/>
      <c r="HZ163" s="60"/>
      <c r="IA163" s="60"/>
      <c r="IB163" s="60"/>
      <c r="IC163" s="60"/>
      <c r="ID163" s="60"/>
      <c r="IE163" s="60"/>
      <c r="IF163" s="60"/>
      <c r="IG163" s="60"/>
      <c r="IH163" s="60"/>
      <c r="II163" s="60"/>
      <c r="IJ163" s="60"/>
      <c r="IK163" s="60"/>
      <c r="IL163" s="60"/>
      <c r="IM163" s="60"/>
      <c r="IN163" s="60"/>
      <c r="IO163" s="60"/>
      <c r="IP163" s="60"/>
      <c r="IQ163" s="60"/>
      <c r="IR163" s="60"/>
      <c r="IS163" s="60"/>
      <c r="IT163" s="60"/>
    </row>
    <row r="164" spans="1:254" s="43" customFormat="1" ht="52.5" customHeight="1" x14ac:dyDescent="0.35">
      <c r="A164" s="750">
        <f>+'Formulario solicitud'!B242</f>
        <v>0</v>
      </c>
      <c r="B164" s="751"/>
      <c r="C164" s="751"/>
      <c r="D164" s="751"/>
      <c r="E164" s="751"/>
      <c r="F164" s="751"/>
      <c r="G164" s="752"/>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c r="EO164" s="60"/>
      <c r="EP164" s="60"/>
      <c r="EQ164" s="60"/>
      <c r="ER164" s="60"/>
      <c r="ES164" s="60"/>
      <c r="ET164" s="60"/>
      <c r="EU164" s="60"/>
      <c r="EV164" s="60"/>
      <c r="EW164" s="60"/>
      <c r="EX164" s="60"/>
      <c r="EY164" s="60"/>
      <c r="EZ164" s="60"/>
      <c r="FA164" s="60"/>
      <c r="FB164" s="60"/>
      <c r="FC164" s="60"/>
      <c r="FD164" s="60"/>
      <c r="FE164" s="60"/>
      <c r="FF164" s="60"/>
      <c r="FG164" s="60"/>
      <c r="FH164" s="60"/>
      <c r="FI164" s="60"/>
      <c r="FJ164" s="60"/>
      <c r="FK164" s="60"/>
      <c r="FL164" s="60"/>
      <c r="FM164" s="60"/>
      <c r="FN164" s="60"/>
      <c r="FO164" s="60"/>
      <c r="FP164" s="60"/>
      <c r="FQ164" s="60"/>
      <c r="FR164" s="60"/>
      <c r="FS164" s="60"/>
      <c r="FT164" s="60"/>
      <c r="FU164" s="60"/>
      <c r="FV164" s="60"/>
      <c r="FW164" s="60"/>
      <c r="FX164" s="60"/>
      <c r="FY164" s="60"/>
      <c r="FZ164" s="60"/>
      <c r="GA164" s="60"/>
      <c r="GB164" s="60"/>
      <c r="GC164" s="60"/>
      <c r="GD164" s="60"/>
      <c r="GE164" s="60"/>
      <c r="GF164" s="60"/>
      <c r="GG164" s="60"/>
      <c r="GH164" s="60"/>
      <c r="GI164" s="60"/>
      <c r="GJ164" s="60"/>
      <c r="GK164" s="60"/>
      <c r="GL164" s="60"/>
      <c r="GM164" s="60"/>
      <c r="GN164" s="60"/>
      <c r="GO164" s="60"/>
      <c r="GP164" s="60"/>
      <c r="GQ164" s="60"/>
      <c r="GR164" s="60"/>
      <c r="GS164" s="60"/>
      <c r="GT164" s="60"/>
      <c r="GU164" s="60"/>
      <c r="GV164" s="60"/>
      <c r="GW164" s="60"/>
      <c r="GX164" s="60"/>
      <c r="GY164" s="60"/>
      <c r="GZ164" s="60"/>
      <c r="HA164" s="60"/>
      <c r="HB164" s="60"/>
      <c r="HC164" s="60"/>
      <c r="HD164" s="60"/>
      <c r="HE164" s="60"/>
      <c r="HF164" s="60"/>
      <c r="HG164" s="60"/>
      <c r="HH164" s="60"/>
      <c r="HI164" s="60"/>
      <c r="HJ164" s="60"/>
      <c r="HK164" s="60"/>
      <c r="HL164" s="60"/>
      <c r="HM164" s="60"/>
      <c r="HN164" s="60"/>
      <c r="HO164" s="60"/>
      <c r="HP164" s="60"/>
      <c r="HQ164" s="60"/>
      <c r="HR164" s="60"/>
      <c r="HS164" s="60"/>
      <c r="HT164" s="60"/>
      <c r="HU164" s="60"/>
      <c r="HV164" s="60"/>
      <c r="HW164" s="60"/>
      <c r="HX164" s="60"/>
      <c r="HY164" s="60"/>
      <c r="HZ164" s="60"/>
      <c r="IA164" s="60"/>
      <c r="IB164" s="60"/>
      <c r="IC164" s="60"/>
      <c r="ID164" s="60"/>
      <c r="IE164" s="60"/>
      <c r="IF164" s="60"/>
      <c r="IG164" s="60"/>
      <c r="IH164" s="60"/>
      <c r="II164" s="60"/>
      <c r="IJ164" s="60"/>
      <c r="IK164" s="60"/>
      <c r="IL164" s="60"/>
      <c r="IM164" s="60"/>
      <c r="IN164" s="60"/>
      <c r="IO164" s="60"/>
      <c r="IP164" s="60"/>
      <c r="IQ164" s="60"/>
      <c r="IR164" s="60"/>
      <c r="IS164" s="60"/>
      <c r="IT164" s="60"/>
    </row>
    <row r="165" spans="1:254" s="43" customFormat="1" ht="15" customHeight="1" x14ac:dyDescent="0.35">
      <c r="A165" s="107"/>
      <c r="B165" s="82"/>
      <c r="C165" s="108"/>
      <c r="D165" s="72"/>
      <c r="E165" s="60"/>
      <c r="F165" s="73"/>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c r="EO165" s="60"/>
      <c r="EP165" s="60"/>
      <c r="EQ165" s="60"/>
      <c r="ER165" s="60"/>
      <c r="ES165" s="60"/>
      <c r="ET165" s="60"/>
      <c r="EU165" s="60"/>
      <c r="EV165" s="60"/>
      <c r="EW165" s="60"/>
      <c r="EX165" s="60"/>
      <c r="EY165" s="60"/>
      <c r="EZ165" s="60"/>
      <c r="FA165" s="60"/>
      <c r="FB165" s="60"/>
      <c r="FC165" s="60"/>
      <c r="FD165" s="60"/>
      <c r="FE165" s="60"/>
      <c r="FF165" s="60"/>
      <c r="FG165" s="60"/>
      <c r="FH165" s="60"/>
      <c r="FI165" s="60"/>
      <c r="FJ165" s="60"/>
      <c r="FK165" s="60"/>
      <c r="FL165" s="60"/>
      <c r="FM165" s="60"/>
      <c r="FN165" s="60"/>
      <c r="FO165" s="60"/>
      <c r="FP165" s="60"/>
      <c r="FQ165" s="60"/>
      <c r="FR165" s="60"/>
      <c r="FS165" s="60"/>
      <c r="FT165" s="60"/>
      <c r="FU165" s="60"/>
      <c r="FV165" s="60"/>
      <c r="FW165" s="60"/>
      <c r="FX165" s="60"/>
      <c r="FY165" s="60"/>
      <c r="FZ165" s="60"/>
      <c r="GA165" s="60"/>
      <c r="GB165" s="60"/>
      <c r="GC165" s="60"/>
      <c r="GD165" s="60"/>
      <c r="GE165" s="60"/>
      <c r="GF165" s="60"/>
      <c r="GG165" s="60"/>
      <c r="GH165" s="60"/>
      <c r="GI165" s="60"/>
      <c r="GJ165" s="60"/>
      <c r="GK165" s="60"/>
      <c r="GL165" s="60"/>
      <c r="GM165" s="60"/>
      <c r="GN165" s="60"/>
      <c r="GO165" s="60"/>
      <c r="GP165" s="60"/>
      <c r="GQ165" s="60"/>
      <c r="GR165" s="60"/>
      <c r="GS165" s="60"/>
      <c r="GT165" s="60"/>
      <c r="GU165" s="60"/>
      <c r="GV165" s="60"/>
      <c r="GW165" s="60"/>
      <c r="GX165" s="60"/>
      <c r="GY165" s="60"/>
      <c r="GZ165" s="60"/>
      <c r="HA165" s="60"/>
      <c r="HB165" s="60"/>
      <c r="HC165" s="60"/>
      <c r="HD165" s="60"/>
      <c r="HE165" s="60"/>
      <c r="HF165" s="60"/>
      <c r="HG165" s="60"/>
      <c r="HH165" s="60"/>
      <c r="HI165" s="60"/>
      <c r="HJ165" s="60"/>
      <c r="HK165" s="60"/>
      <c r="HL165" s="60"/>
      <c r="HM165" s="60"/>
      <c r="HN165" s="60"/>
      <c r="HO165" s="60"/>
      <c r="HP165" s="60"/>
      <c r="HQ165" s="60"/>
      <c r="HR165" s="60"/>
      <c r="HS165" s="60"/>
      <c r="HT165" s="60"/>
      <c r="HU165" s="60"/>
      <c r="HV165" s="60"/>
      <c r="HW165" s="60"/>
      <c r="HX165" s="60"/>
      <c r="HY165" s="60"/>
      <c r="HZ165" s="60"/>
      <c r="IA165" s="60"/>
      <c r="IB165" s="60"/>
      <c r="IC165" s="60"/>
      <c r="ID165" s="60"/>
      <c r="IE165" s="60"/>
      <c r="IF165" s="60"/>
      <c r="IG165" s="60"/>
      <c r="IH165" s="60"/>
      <c r="II165" s="60"/>
      <c r="IJ165" s="60"/>
      <c r="IK165" s="60"/>
      <c r="IL165" s="60"/>
      <c r="IM165" s="60"/>
      <c r="IN165" s="60"/>
      <c r="IO165" s="60"/>
      <c r="IP165" s="60"/>
      <c r="IQ165" s="60"/>
      <c r="IR165" s="60"/>
      <c r="IS165" s="60"/>
      <c r="IT165" s="60"/>
    </row>
    <row r="166" spans="1:254" s="43" customFormat="1" ht="15.65" customHeight="1" x14ac:dyDescent="0.35">
      <c r="A166" s="104" t="s">
        <v>1933</v>
      </c>
      <c r="B166" s="60"/>
      <c r="C166" s="71"/>
      <c r="D166" s="72"/>
      <c r="E166" s="60"/>
      <c r="F166" s="73"/>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c r="FS166" s="60"/>
      <c r="FT166" s="60"/>
      <c r="FU166" s="60"/>
      <c r="FV166" s="60"/>
      <c r="FW166" s="60"/>
      <c r="FX166" s="60"/>
      <c r="FY166" s="60"/>
      <c r="FZ166" s="60"/>
      <c r="GA166" s="60"/>
      <c r="GB166" s="60"/>
      <c r="GC166" s="60"/>
      <c r="GD166" s="60"/>
      <c r="GE166" s="60"/>
      <c r="GF166" s="60"/>
      <c r="GG166" s="60"/>
      <c r="GH166" s="60"/>
      <c r="GI166" s="60"/>
      <c r="GJ166" s="60"/>
      <c r="GK166" s="60"/>
      <c r="GL166" s="60"/>
      <c r="GM166" s="60"/>
      <c r="GN166" s="60"/>
      <c r="GO166" s="60"/>
      <c r="GP166" s="60"/>
      <c r="GQ166" s="60"/>
      <c r="GR166" s="60"/>
      <c r="GS166" s="60"/>
      <c r="GT166" s="60"/>
      <c r="GU166" s="60"/>
      <c r="GV166" s="60"/>
      <c r="GW166" s="60"/>
      <c r="GX166" s="60"/>
      <c r="GY166" s="60"/>
      <c r="GZ166" s="60"/>
      <c r="HA166" s="60"/>
      <c r="HB166" s="60"/>
      <c r="HC166" s="60"/>
      <c r="HD166" s="60"/>
      <c r="HE166" s="60"/>
      <c r="HF166" s="60"/>
      <c r="HG166" s="60"/>
      <c r="HH166" s="60"/>
      <c r="HI166" s="60"/>
      <c r="HJ166" s="60"/>
      <c r="HK166" s="60"/>
      <c r="HL166" s="60"/>
      <c r="HM166" s="60"/>
      <c r="HN166" s="60"/>
      <c r="HO166" s="60"/>
      <c r="HP166" s="60"/>
      <c r="HQ166" s="60"/>
      <c r="HR166" s="60"/>
      <c r="HS166" s="60"/>
      <c r="HT166" s="60"/>
      <c r="HU166" s="60"/>
      <c r="HV166" s="60"/>
      <c r="HW166" s="60"/>
      <c r="HX166" s="60"/>
      <c r="HY166" s="60"/>
      <c r="HZ166" s="60"/>
      <c r="IA166" s="60"/>
      <c r="IB166" s="60"/>
      <c r="IC166" s="60"/>
      <c r="ID166" s="60"/>
      <c r="IE166" s="60"/>
      <c r="IF166" s="60"/>
      <c r="IG166" s="60"/>
      <c r="IH166" s="60"/>
      <c r="II166" s="60"/>
      <c r="IJ166" s="60"/>
      <c r="IK166" s="60"/>
      <c r="IL166" s="60"/>
      <c r="IM166" s="60"/>
      <c r="IN166" s="60"/>
      <c r="IO166" s="60"/>
      <c r="IP166" s="60"/>
      <c r="IQ166" s="60"/>
      <c r="IR166" s="60"/>
      <c r="IS166" s="60"/>
      <c r="IT166" s="60"/>
    </row>
    <row r="167" spans="1:254" s="43" customFormat="1" ht="66.75" customHeight="1" x14ac:dyDescent="0.35">
      <c r="A167" s="750" t="str">
        <f>+CONCATENATE("La previsión de GASTOS para los 3 primeros años de actividad asciende a: ",'Formulario solicitud'!F250," euros para el 1er año, ",'Formulario solicitud'!G250," euros para el 2o año y ",'Formulario solicitud'!H250," euros para el 3er año, respectivamente. Los gastos medios mensuales se han calculado en ",'Formulario solicitud'!C249," euros. La forma de pago prevista es de ",'Formulario solicitud'!C250)</f>
        <v>La previsión de GASTOS para los 3 primeros años de actividad asciende a:  euros para el 1er año,  euros para el 2o año y  euros para el 3er año, respectivamente. Los gastos medios mensuales se han calculado en  euros. La forma de pago prevista es de ___</v>
      </c>
      <c r="B167" s="751"/>
      <c r="C167" s="751"/>
      <c r="D167" s="751"/>
      <c r="E167" s="751"/>
      <c r="F167" s="751"/>
      <c r="G167" s="752"/>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60"/>
      <c r="DI167" s="60"/>
      <c r="DJ167" s="60"/>
      <c r="DK167" s="60"/>
      <c r="DL167" s="60"/>
      <c r="DM167" s="60"/>
      <c r="DN167" s="60"/>
      <c r="DO167" s="60"/>
      <c r="DP167" s="60"/>
      <c r="DQ167" s="60"/>
      <c r="DR167" s="60"/>
      <c r="DS167" s="60"/>
      <c r="DT167" s="60"/>
      <c r="DU167" s="60"/>
      <c r="DV167" s="60"/>
      <c r="DW167" s="60"/>
      <c r="DX167" s="60"/>
      <c r="DY167" s="60"/>
      <c r="DZ167" s="60"/>
      <c r="EA167" s="60"/>
      <c r="EB167" s="60"/>
      <c r="EC167" s="60"/>
      <c r="ED167" s="60"/>
      <c r="EE167" s="60"/>
      <c r="EF167" s="60"/>
      <c r="EG167" s="60"/>
      <c r="EH167" s="60"/>
      <c r="EI167" s="60"/>
      <c r="EJ167" s="60"/>
      <c r="EK167" s="60"/>
      <c r="EL167" s="60"/>
      <c r="EM167" s="60"/>
      <c r="EN167" s="60"/>
      <c r="EO167" s="60"/>
      <c r="EP167" s="60"/>
      <c r="EQ167" s="60"/>
      <c r="ER167" s="60"/>
      <c r="ES167" s="60"/>
      <c r="ET167" s="60"/>
      <c r="EU167" s="60"/>
      <c r="EV167" s="60"/>
      <c r="EW167" s="60"/>
      <c r="EX167" s="60"/>
      <c r="EY167" s="60"/>
      <c r="EZ167" s="60"/>
      <c r="FA167" s="60"/>
      <c r="FB167" s="60"/>
      <c r="FC167" s="60"/>
      <c r="FD167" s="60"/>
      <c r="FE167" s="60"/>
      <c r="FF167" s="60"/>
      <c r="FG167" s="60"/>
      <c r="FH167" s="60"/>
      <c r="FI167" s="60"/>
      <c r="FJ167" s="60"/>
      <c r="FK167" s="60"/>
      <c r="FL167" s="60"/>
      <c r="FM167" s="60"/>
      <c r="FN167" s="60"/>
      <c r="FO167" s="60"/>
      <c r="FP167" s="60"/>
      <c r="FQ167" s="60"/>
      <c r="FR167" s="60"/>
      <c r="FS167" s="60"/>
      <c r="FT167" s="60"/>
      <c r="FU167" s="60"/>
      <c r="FV167" s="60"/>
      <c r="FW167" s="60"/>
      <c r="FX167" s="60"/>
      <c r="FY167" s="60"/>
      <c r="FZ167" s="60"/>
      <c r="GA167" s="60"/>
      <c r="GB167" s="60"/>
      <c r="GC167" s="60"/>
      <c r="GD167" s="60"/>
      <c r="GE167" s="60"/>
      <c r="GF167" s="60"/>
      <c r="GG167" s="60"/>
      <c r="GH167" s="60"/>
      <c r="GI167" s="60"/>
      <c r="GJ167" s="60"/>
      <c r="GK167" s="60"/>
      <c r="GL167" s="60"/>
      <c r="GM167" s="60"/>
      <c r="GN167" s="60"/>
      <c r="GO167" s="60"/>
      <c r="GP167" s="60"/>
      <c r="GQ167" s="60"/>
      <c r="GR167" s="60"/>
      <c r="GS167" s="60"/>
      <c r="GT167" s="60"/>
      <c r="GU167" s="60"/>
      <c r="GV167" s="60"/>
      <c r="GW167" s="60"/>
      <c r="GX167" s="60"/>
      <c r="GY167" s="60"/>
      <c r="GZ167" s="60"/>
      <c r="HA167" s="60"/>
      <c r="HB167" s="60"/>
      <c r="HC167" s="60"/>
      <c r="HD167" s="60"/>
      <c r="HE167" s="60"/>
      <c r="HF167" s="60"/>
      <c r="HG167" s="60"/>
      <c r="HH167" s="60"/>
      <c r="HI167" s="60"/>
      <c r="HJ167" s="60"/>
      <c r="HK167" s="60"/>
      <c r="HL167" s="60"/>
      <c r="HM167" s="60"/>
      <c r="HN167" s="60"/>
      <c r="HO167" s="60"/>
      <c r="HP167" s="60"/>
      <c r="HQ167" s="60"/>
      <c r="HR167" s="60"/>
      <c r="HS167" s="60"/>
      <c r="HT167" s="60"/>
      <c r="HU167" s="60"/>
      <c r="HV167" s="60"/>
      <c r="HW167" s="60"/>
      <c r="HX167" s="60"/>
      <c r="HY167" s="60"/>
      <c r="HZ167" s="60"/>
      <c r="IA167" s="60"/>
      <c r="IB167" s="60"/>
      <c r="IC167" s="60"/>
      <c r="ID167" s="60"/>
      <c r="IE167" s="60"/>
      <c r="IF167" s="60"/>
      <c r="IG167" s="60"/>
      <c r="IH167" s="60"/>
      <c r="II167" s="60"/>
      <c r="IJ167" s="60"/>
      <c r="IK167" s="60"/>
      <c r="IL167" s="60"/>
      <c r="IM167" s="60"/>
      <c r="IN167" s="60"/>
      <c r="IO167" s="60"/>
      <c r="IP167" s="60"/>
      <c r="IQ167" s="60"/>
      <c r="IR167" s="60"/>
      <c r="IS167" s="60"/>
      <c r="IT167" s="60"/>
    </row>
    <row r="168" spans="1:254" s="43" customFormat="1" ht="54" customHeight="1" x14ac:dyDescent="0.35">
      <c r="A168" s="750">
        <f>+'Formulario solicitud'!B247</f>
        <v>0</v>
      </c>
      <c r="B168" s="751"/>
      <c r="C168" s="751"/>
      <c r="D168" s="751"/>
      <c r="E168" s="751"/>
      <c r="F168" s="751"/>
      <c r="G168" s="752"/>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c r="EO168" s="60"/>
      <c r="EP168" s="60"/>
      <c r="EQ168" s="60"/>
      <c r="ER168" s="60"/>
      <c r="ES168" s="60"/>
      <c r="ET168" s="60"/>
      <c r="EU168" s="60"/>
      <c r="EV168" s="60"/>
      <c r="EW168" s="60"/>
      <c r="EX168" s="60"/>
      <c r="EY168" s="60"/>
      <c r="EZ168" s="60"/>
      <c r="FA168" s="60"/>
      <c r="FB168" s="60"/>
      <c r="FC168" s="60"/>
      <c r="FD168" s="60"/>
      <c r="FE168" s="60"/>
      <c r="FF168" s="60"/>
      <c r="FG168" s="60"/>
      <c r="FH168" s="60"/>
      <c r="FI168" s="60"/>
      <c r="FJ168" s="60"/>
      <c r="FK168" s="60"/>
      <c r="FL168" s="60"/>
      <c r="FM168" s="60"/>
      <c r="FN168" s="60"/>
      <c r="FO168" s="60"/>
      <c r="FP168" s="60"/>
      <c r="FQ168" s="60"/>
      <c r="FR168" s="60"/>
      <c r="FS168" s="60"/>
      <c r="FT168" s="60"/>
      <c r="FU168" s="60"/>
      <c r="FV168" s="60"/>
      <c r="FW168" s="60"/>
      <c r="FX168" s="60"/>
      <c r="FY168" s="60"/>
      <c r="FZ168" s="60"/>
      <c r="GA168" s="60"/>
      <c r="GB168" s="60"/>
      <c r="GC168" s="60"/>
      <c r="GD168" s="60"/>
      <c r="GE168" s="60"/>
      <c r="GF168" s="60"/>
      <c r="GG168" s="60"/>
      <c r="GH168" s="60"/>
      <c r="GI168" s="60"/>
      <c r="GJ168" s="60"/>
      <c r="GK168" s="60"/>
      <c r="GL168" s="60"/>
      <c r="GM168" s="60"/>
      <c r="GN168" s="60"/>
      <c r="GO168" s="60"/>
      <c r="GP168" s="60"/>
      <c r="GQ168" s="60"/>
      <c r="GR168" s="60"/>
      <c r="GS168" s="60"/>
      <c r="GT168" s="60"/>
      <c r="GU168" s="60"/>
      <c r="GV168" s="60"/>
      <c r="GW168" s="60"/>
      <c r="GX168" s="60"/>
      <c r="GY168" s="60"/>
      <c r="GZ168" s="60"/>
      <c r="HA168" s="60"/>
      <c r="HB168" s="60"/>
      <c r="HC168" s="60"/>
      <c r="HD168" s="60"/>
      <c r="HE168" s="60"/>
      <c r="HF168" s="60"/>
      <c r="HG168" s="60"/>
      <c r="HH168" s="60"/>
      <c r="HI168" s="60"/>
      <c r="HJ168" s="60"/>
      <c r="HK168" s="60"/>
      <c r="HL168" s="60"/>
      <c r="HM168" s="60"/>
      <c r="HN168" s="60"/>
      <c r="HO168" s="60"/>
      <c r="HP168" s="60"/>
      <c r="HQ168" s="60"/>
      <c r="HR168" s="60"/>
      <c r="HS168" s="60"/>
      <c r="HT168" s="60"/>
      <c r="HU168" s="60"/>
      <c r="HV168" s="60"/>
      <c r="HW168" s="60"/>
      <c r="HX168" s="60"/>
      <c r="HY168" s="60"/>
      <c r="HZ168" s="60"/>
      <c r="IA168" s="60"/>
      <c r="IB168" s="60"/>
      <c r="IC168" s="60"/>
      <c r="ID168" s="60"/>
      <c r="IE168" s="60"/>
      <c r="IF168" s="60"/>
      <c r="IG168" s="60"/>
      <c r="IH168" s="60"/>
      <c r="II168" s="60"/>
      <c r="IJ168" s="60"/>
      <c r="IK168" s="60"/>
      <c r="IL168" s="60"/>
      <c r="IM168" s="60"/>
      <c r="IN168" s="60"/>
      <c r="IO168" s="60"/>
      <c r="IP168" s="60"/>
      <c r="IQ168" s="60"/>
      <c r="IR168" s="60"/>
      <c r="IS168" s="60"/>
      <c r="IT168" s="60"/>
    </row>
    <row r="169" spans="1:254" s="43" customFormat="1" ht="17.25" customHeight="1" x14ac:dyDescent="0.35">
      <c r="A169" s="107"/>
      <c r="B169" s="82"/>
      <c r="C169" s="108"/>
      <c r="D169" s="72"/>
      <c r="E169" s="60"/>
      <c r="F169" s="73"/>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c r="EO169" s="60"/>
      <c r="EP169" s="60"/>
      <c r="EQ169" s="60"/>
      <c r="ER169" s="60"/>
      <c r="ES169" s="60"/>
      <c r="ET169" s="60"/>
      <c r="EU169" s="60"/>
      <c r="EV169" s="60"/>
      <c r="EW169" s="60"/>
      <c r="EX169" s="60"/>
      <c r="EY169" s="60"/>
      <c r="EZ169" s="60"/>
      <c r="FA169" s="60"/>
      <c r="FB169" s="60"/>
      <c r="FC169" s="60"/>
      <c r="FD169" s="60"/>
      <c r="FE169" s="60"/>
      <c r="FF169" s="60"/>
      <c r="FG169" s="60"/>
      <c r="FH169" s="60"/>
      <c r="FI169" s="60"/>
      <c r="FJ169" s="60"/>
      <c r="FK169" s="60"/>
      <c r="FL169" s="60"/>
      <c r="FM169" s="60"/>
      <c r="FN169" s="60"/>
      <c r="FO169" s="60"/>
      <c r="FP169" s="60"/>
      <c r="FQ169" s="60"/>
      <c r="FR169" s="60"/>
      <c r="FS169" s="60"/>
      <c r="FT169" s="60"/>
      <c r="FU169" s="60"/>
      <c r="FV169" s="60"/>
      <c r="FW169" s="60"/>
      <c r="FX169" s="60"/>
      <c r="FY169" s="60"/>
      <c r="FZ169" s="60"/>
      <c r="GA169" s="60"/>
      <c r="GB169" s="60"/>
      <c r="GC169" s="60"/>
      <c r="GD169" s="60"/>
      <c r="GE169" s="60"/>
      <c r="GF169" s="60"/>
      <c r="GG169" s="60"/>
      <c r="GH169" s="60"/>
      <c r="GI169" s="60"/>
      <c r="GJ169" s="60"/>
      <c r="GK169" s="60"/>
      <c r="GL169" s="60"/>
      <c r="GM169" s="60"/>
      <c r="GN169" s="60"/>
      <c r="GO169" s="60"/>
      <c r="GP169" s="60"/>
      <c r="GQ169" s="60"/>
      <c r="GR169" s="60"/>
      <c r="GS169" s="60"/>
      <c r="GT169" s="60"/>
      <c r="GU169" s="60"/>
      <c r="GV169" s="60"/>
      <c r="GW169" s="60"/>
      <c r="GX169" s="60"/>
      <c r="GY169" s="60"/>
      <c r="GZ169" s="60"/>
      <c r="HA169" s="60"/>
      <c r="HB169" s="60"/>
      <c r="HC169" s="60"/>
      <c r="HD169" s="60"/>
      <c r="HE169" s="60"/>
      <c r="HF169" s="60"/>
      <c r="HG169" s="60"/>
      <c r="HH169" s="60"/>
      <c r="HI169" s="60"/>
      <c r="HJ169" s="60"/>
      <c r="HK169" s="60"/>
      <c r="HL169" s="60"/>
      <c r="HM169" s="60"/>
      <c r="HN169" s="60"/>
      <c r="HO169" s="60"/>
      <c r="HP169" s="60"/>
      <c r="HQ169" s="60"/>
      <c r="HR169" s="60"/>
      <c r="HS169" s="60"/>
      <c r="HT169" s="60"/>
      <c r="HU169" s="60"/>
      <c r="HV169" s="60"/>
      <c r="HW169" s="60"/>
      <c r="HX169" s="60"/>
      <c r="HY169" s="60"/>
      <c r="HZ169" s="60"/>
      <c r="IA169" s="60"/>
      <c r="IB169" s="60"/>
      <c r="IC169" s="60"/>
      <c r="ID169" s="60"/>
      <c r="IE169" s="60"/>
      <c r="IF169" s="60"/>
      <c r="IG169" s="60"/>
      <c r="IH169" s="60"/>
      <c r="II169" s="60"/>
      <c r="IJ169" s="60"/>
      <c r="IK169" s="60"/>
      <c r="IL169" s="60"/>
      <c r="IM169" s="60"/>
      <c r="IN169" s="60"/>
      <c r="IO169" s="60"/>
      <c r="IP169" s="60"/>
      <c r="IQ169" s="60"/>
      <c r="IR169" s="60"/>
      <c r="IS169" s="60"/>
      <c r="IT169" s="60"/>
    </row>
    <row r="170" spans="1:254" ht="52.5" customHeight="1" x14ac:dyDescent="0.35">
      <c r="A170" s="750" t="str">
        <f>+CONCATENATE("La previsión de BENEFICIOS / PÉRDIDAS para los 3 primeros años de actividad asciende a: ",'Formulario solicitud'!E253," euros para el 1er año, ",'Formulario solicitud'!F253," euros para el 2o año y ",'Formulario solicitud'!G253," euros para el 3er año, respectivamente. ")</f>
        <v xml:space="preserve">La previsión de BENEFICIOS / PÉRDIDAS para los 3 primeros años de actividad asciende a:  euros para el 1er año,  euros para el 2o año y  euros para el 3er año, respectivamente. </v>
      </c>
      <c r="B170" s="751"/>
      <c r="C170" s="751"/>
      <c r="D170" s="751"/>
      <c r="E170" s="751"/>
      <c r="F170" s="751"/>
      <c r="G170" s="752"/>
    </row>
    <row r="171" spans="1:254" s="39" customFormat="1" ht="15.75" customHeight="1" x14ac:dyDescent="0.4">
      <c r="A171" s="109"/>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c r="GT171" s="47"/>
      <c r="GU171" s="47"/>
      <c r="GV171" s="47"/>
      <c r="GW171" s="47"/>
      <c r="GX171" s="47"/>
      <c r="GY171" s="47"/>
      <c r="GZ171" s="47"/>
      <c r="HA171" s="47"/>
      <c r="HB171" s="47"/>
      <c r="HC171" s="47"/>
      <c r="HD171" s="47"/>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row>
    <row r="172" spans="1:254" s="43" customFormat="1" ht="68.150000000000006" customHeight="1" x14ac:dyDescent="0.35">
      <c r="A172" s="750" t="str">
        <f>+CONCATENATE("La previsión de TESORERÍA acumulada al final del ejercicio en los 3 primeros años de actividad asciende a: ",'Formulario solicitud'!E254," euros para el 1er año  (Cash flow medo mensual: ",'Formulario solicitud'!E255," euros), ",'Formulario solicitud'!F254," euros para el 2o año  (Cash flow medo mensual: ",'Formulario solicitud'!F255," euros), y ",'Formulario solicitud'!G254," euros para el 3er año  (Cash flow medo mensual: ",'Formulario solicitud'!G255," euros), respectivamente.")</f>
        <v>La previsión de TESORERÍA acumulada al final del ejercicio en los 3 primeros años de actividad asciende a:  euros para el 1er año  (Cash flow medo mensual:  euros),  euros para el 2o año  (Cash flow medo mensual:  euros), y  euros para el 3er año  (Cash flow medo mensual:  euros), respectivamente.</v>
      </c>
      <c r="B172" s="751"/>
      <c r="C172" s="751"/>
      <c r="D172" s="751"/>
      <c r="E172" s="751"/>
      <c r="F172" s="751"/>
      <c r="G172" s="752"/>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c r="EX172" s="60"/>
      <c r="EY172" s="60"/>
      <c r="EZ172" s="60"/>
      <c r="FA172" s="60"/>
      <c r="FB172" s="60"/>
      <c r="FC172" s="60"/>
      <c r="FD172" s="60"/>
      <c r="FE172" s="60"/>
      <c r="FF172" s="60"/>
      <c r="FG172" s="60"/>
      <c r="FH172" s="60"/>
      <c r="FI172" s="60"/>
      <c r="FJ172" s="60"/>
      <c r="FK172" s="60"/>
      <c r="FL172" s="60"/>
      <c r="FM172" s="60"/>
      <c r="FN172" s="60"/>
      <c r="FO172" s="60"/>
      <c r="FP172" s="60"/>
      <c r="FQ172" s="60"/>
      <c r="FR172" s="60"/>
      <c r="FS172" s="60"/>
      <c r="FT172" s="60"/>
      <c r="FU172" s="60"/>
      <c r="FV172" s="60"/>
      <c r="FW172" s="60"/>
      <c r="FX172" s="60"/>
      <c r="FY172" s="60"/>
      <c r="FZ172" s="60"/>
      <c r="GA172" s="60"/>
      <c r="GB172" s="60"/>
      <c r="GC172" s="60"/>
      <c r="GD172" s="60"/>
      <c r="GE172" s="60"/>
      <c r="GF172" s="60"/>
      <c r="GG172" s="60"/>
      <c r="GH172" s="60"/>
      <c r="GI172" s="60"/>
      <c r="GJ172" s="60"/>
      <c r="GK172" s="60"/>
      <c r="GL172" s="60"/>
      <c r="GM172" s="60"/>
      <c r="GN172" s="60"/>
      <c r="GO172" s="60"/>
      <c r="GP172" s="60"/>
      <c r="GQ172" s="60"/>
      <c r="GR172" s="60"/>
      <c r="GS172" s="60"/>
      <c r="GT172" s="60"/>
      <c r="GU172" s="60"/>
      <c r="GV172" s="60"/>
      <c r="GW172" s="60"/>
      <c r="GX172" s="60"/>
      <c r="GY172" s="60"/>
      <c r="GZ172" s="60"/>
      <c r="HA172" s="60"/>
      <c r="HB172" s="60"/>
      <c r="HC172" s="60"/>
      <c r="HD172" s="60"/>
      <c r="HE172" s="60"/>
      <c r="HF172" s="60"/>
      <c r="HG172" s="60"/>
      <c r="HH172" s="60"/>
      <c r="HI172" s="60"/>
      <c r="HJ172" s="60"/>
      <c r="HK172" s="60"/>
      <c r="HL172" s="60"/>
      <c r="HM172" s="60"/>
      <c r="HN172" s="60"/>
      <c r="HO172" s="60"/>
      <c r="HP172" s="60"/>
      <c r="HQ172" s="60"/>
      <c r="HR172" s="60"/>
      <c r="HS172" s="60"/>
      <c r="HT172" s="60"/>
      <c r="HU172" s="60"/>
      <c r="HV172" s="60"/>
      <c r="HW172" s="60"/>
      <c r="HX172" s="60"/>
      <c r="HY172" s="60"/>
      <c r="HZ172" s="60"/>
      <c r="IA172" s="60"/>
      <c r="IB172" s="60"/>
      <c r="IC172" s="60"/>
      <c r="ID172" s="60"/>
      <c r="IE172" s="60"/>
      <c r="IF172" s="60"/>
      <c r="IG172" s="60"/>
      <c r="IH172" s="60"/>
      <c r="II172" s="60"/>
      <c r="IJ172" s="60"/>
      <c r="IK172" s="60"/>
      <c r="IL172" s="60"/>
      <c r="IM172" s="60"/>
      <c r="IN172" s="60"/>
      <c r="IO172" s="60"/>
      <c r="IP172" s="60"/>
      <c r="IQ172" s="60"/>
      <c r="IR172" s="60"/>
      <c r="IS172" s="60"/>
      <c r="IT172" s="60"/>
    </row>
    <row r="173" spans="1:254" s="39" customFormat="1" ht="12.65" customHeight="1" x14ac:dyDescent="0.4">
      <c r="A173" s="109"/>
      <c r="B173" s="110"/>
      <c r="C173" s="110"/>
      <c r="D173" s="110"/>
      <c r="E173" s="110"/>
      <c r="F173" s="110"/>
      <c r="G173" s="110"/>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row>
    <row r="174" spans="1:254" s="43" customFormat="1" ht="53.15" customHeight="1" x14ac:dyDescent="0.35">
      <c r="A174" s="750">
        <f>+'Formulario solicitud'!B258</f>
        <v>0</v>
      </c>
      <c r="B174" s="751"/>
      <c r="C174" s="751"/>
      <c r="D174" s="751"/>
      <c r="E174" s="751"/>
      <c r="F174" s="751"/>
      <c r="G174" s="752"/>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60"/>
      <c r="DI174" s="60"/>
      <c r="DJ174" s="60"/>
      <c r="DK174" s="60"/>
      <c r="DL174" s="60"/>
      <c r="DM174" s="60"/>
      <c r="DN174" s="60"/>
      <c r="DO174" s="60"/>
      <c r="DP174" s="60"/>
      <c r="DQ174" s="60"/>
      <c r="DR174" s="60"/>
      <c r="DS174" s="60"/>
      <c r="DT174" s="60"/>
      <c r="DU174" s="60"/>
      <c r="DV174" s="60"/>
      <c r="DW174" s="60"/>
      <c r="DX174" s="60"/>
      <c r="DY174" s="60"/>
      <c r="DZ174" s="60"/>
      <c r="EA174" s="60"/>
      <c r="EB174" s="60"/>
      <c r="EC174" s="60"/>
      <c r="ED174" s="60"/>
      <c r="EE174" s="60"/>
      <c r="EF174" s="60"/>
      <c r="EG174" s="60"/>
      <c r="EH174" s="60"/>
      <c r="EI174" s="60"/>
      <c r="EJ174" s="60"/>
      <c r="EK174" s="60"/>
      <c r="EL174" s="60"/>
      <c r="EM174" s="60"/>
      <c r="EN174" s="60"/>
      <c r="EO174" s="60"/>
      <c r="EP174" s="60"/>
      <c r="EQ174" s="60"/>
      <c r="ER174" s="60"/>
      <c r="ES174" s="60"/>
      <c r="ET174" s="60"/>
      <c r="EU174" s="60"/>
      <c r="EV174" s="60"/>
      <c r="EW174" s="60"/>
      <c r="EX174" s="60"/>
      <c r="EY174" s="60"/>
      <c r="EZ174" s="60"/>
      <c r="FA174" s="60"/>
      <c r="FB174" s="60"/>
      <c r="FC174" s="60"/>
      <c r="FD174" s="60"/>
      <c r="FE174" s="60"/>
      <c r="FF174" s="60"/>
      <c r="FG174" s="60"/>
      <c r="FH174" s="60"/>
      <c r="FI174" s="60"/>
      <c r="FJ174" s="60"/>
      <c r="FK174" s="60"/>
      <c r="FL174" s="60"/>
      <c r="FM174" s="60"/>
      <c r="FN174" s="60"/>
      <c r="FO174" s="60"/>
      <c r="FP174" s="60"/>
      <c r="FQ174" s="60"/>
      <c r="FR174" s="60"/>
      <c r="FS174" s="60"/>
      <c r="FT174" s="60"/>
      <c r="FU174" s="60"/>
      <c r="FV174" s="60"/>
      <c r="FW174" s="60"/>
      <c r="FX174" s="60"/>
      <c r="FY174" s="60"/>
      <c r="FZ174" s="60"/>
      <c r="GA174" s="60"/>
      <c r="GB174" s="60"/>
      <c r="GC174" s="60"/>
      <c r="GD174" s="60"/>
      <c r="GE174" s="60"/>
      <c r="GF174" s="60"/>
      <c r="GG174" s="60"/>
      <c r="GH174" s="60"/>
      <c r="GI174" s="60"/>
      <c r="GJ174" s="60"/>
      <c r="GK174" s="60"/>
      <c r="GL174" s="60"/>
      <c r="GM174" s="60"/>
      <c r="GN174" s="60"/>
      <c r="GO174" s="60"/>
      <c r="GP174" s="60"/>
      <c r="GQ174" s="60"/>
      <c r="GR174" s="60"/>
      <c r="GS174" s="60"/>
      <c r="GT174" s="60"/>
      <c r="GU174" s="60"/>
      <c r="GV174" s="60"/>
      <c r="GW174" s="60"/>
      <c r="GX174" s="60"/>
      <c r="GY174" s="60"/>
      <c r="GZ174" s="60"/>
      <c r="HA174" s="60"/>
      <c r="HB174" s="60"/>
      <c r="HC174" s="60"/>
      <c r="HD174" s="60"/>
      <c r="HE174" s="60"/>
      <c r="HF174" s="60"/>
      <c r="HG174" s="60"/>
      <c r="HH174" s="60"/>
      <c r="HI174" s="60"/>
      <c r="HJ174" s="60"/>
      <c r="HK174" s="60"/>
      <c r="HL174" s="60"/>
      <c r="HM174" s="60"/>
      <c r="HN174" s="60"/>
      <c r="HO174" s="60"/>
      <c r="HP174" s="60"/>
      <c r="HQ174" s="60"/>
      <c r="HR174" s="60"/>
      <c r="HS174" s="60"/>
      <c r="HT174" s="60"/>
      <c r="HU174" s="60"/>
      <c r="HV174" s="60"/>
      <c r="HW174" s="60"/>
      <c r="HX174" s="60"/>
      <c r="HY174" s="60"/>
      <c r="HZ174" s="60"/>
      <c r="IA174" s="60"/>
      <c r="IB174" s="60"/>
      <c r="IC174" s="60"/>
      <c r="ID174" s="60"/>
      <c r="IE174" s="60"/>
      <c r="IF174" s="60"/>
      <c r="IG174" s="60"/>
      <c r="IH174" s="60"/>
      <c r="II174" s="60"/>
      <c r="IJ174" s="60"/>
      <c r="IK174" s="60"/>
      <c r="IL174" s="60"/>
      <c r="IM174" s="60"/>
      <c r="IN174" s="60"/>
      <c r="IO174" s="60"/>
      <c r="IP174" s="60"/>
      <c r="IQ174" s="60"/>
      <c r="IR174" s="60"/>
      <c r="IS174" s="60"/>
      <c r="IT174" s="60"/>
    </row>
    <row r="175" spans="1:254" s="39" customFormat="1" ht="11.15" customHeight="1" x14ac:dyDescent="0.35">
      <c r="A175" s="111"/>
      <c r="B175" s="110"/>
      <c r="C175" s="110"/>
      <c r="D175" s="110"/>
      <c r="E175" s="110"/>
      <c r="F175" s="110"/>
      <c r="G175" s="110"/>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row>
    <row r="176" spans="1:254" s="39" customFormat="1" ht="17.149999999999999" customHeight="1" x14ac:dyDescent="0.35">
      <c r="A176" s="778" t="s">
        <v>1934</v>
      </c>
      <c r="B176" s="778"/>
      <c r="C176" s="778"/>
      <c r="D176" s="778"/>
      <c r="E176" s="778"/>
      <c r="F176" s="778"/>
      <c r="G176" s="778"/>
      <c r="H176" s="778"/>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c r="ID176" s="47"/>
      <c r="IE176" s="47"/>
      <c r="IF176" s="47"/>
      <c r="IG176" s="47"/>
      <c r="IH176" s="47"/>
      <c r="II176" s="47"/>
      <c r="IJ176" s="47"/>
      <c r="IK176" s="47"/>
      <c r="IL176" s="47"/>
      <c r="IM176" s="47"/>
      <c r="IN176" s="47"/>
      <c r="IO176" s="47"/>
      <c r="IP176" s="47"/>
      <c r="IQ176" s="47"/>
      <c r="IR176" s="47"/>
      <c r="IS176" s="47"/>
      <c r="IT176" s="47"/>
    </row>
    <row r="177" spans="1:254" s="43" customFormat="1" ht="81" customHeight="1" x14ac:dyDescent="0.35">
      <c r="A177" s="750">
        <f>+'Formulario solicitud'!B261</f>
        <v>0</v>
      </c>
      <c r="B177" s="751"/>
      <c r="C177" s="751"/>
      <c r="D177" s="751"/>
      <c r="E177" s="751"/>
      <c r="F177" s="751"/>
      <c r="G177" s="752"/>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60"/>
      <c r="EJ177" s="60"/>
      <c r="EK177" s="60"/>
      <c r="EL177" s="60"/>
      <c r="EM177" s="60"/>
      <c r="EN177" s="60"/>
      <c r="EO177" s="60"/>
      <c r="EP177" s="60"/>
      <c r="EQ177" s="60"/>
      <c r="ER177" s="60"/>
      <c r="ES177" s="60"/>
      <c r="ET177" s="60"/>
      <c r="EU177" s="60"/>
      <c r="EV177" s="60"/>
      <c r="EW177" s="60"/>
      <c r="EX177" s="60"/>
      <c r="EY177" s="60"/>
      <c r="EZ177" s="60"/>
      <c r="FA177" s="60"/>
      <c r="FB177" s="60"/>
      <c r="FC177" s="60"/>
      <c r="FD177" s="60"/>
      <c r="FE177" s="60"/>
      <c r="FF177" s="60"/>
      <c r="FG177" s="60"/>
      <c r="FH177" s="60"/>
      <c r="FI177" s="60"/>
      <c r="FJ177" s="60"/>
      <c r="FK177" s="60"/>
      <c r="FL177" s="60"/>
      <c r="FM177" s="60"/>
      <c r="FN177" s="60"/>
      <c r="FO177" s="60"/>
      <c r="FP177" s="60"/>
      <c r="FQ177" s="60"/>
      <c r="FR177" s="60"/>
      <c r="FS177" s="60"/>
      <c r="FT177" s="60"/>
      <c r="FU177" s="60"/>
      <c r="FV177" s="60"/>
      <c r="FW177" s="60"/>
      <c r="FX177" s="60"/>
      <c r="FY177" s="60"/>
      <c r="FZ177" s="60"/>
      <c r="GA177" s="60"/>
      <c r="GB177" s="60"/>
      <c r="GC177" s="60"/>
      <c r="GD177" s="60"/>
      <c r="GE177" s="60"/>
      <c r="GF177" s="60"/>
      <c r="GG177" s="60"/>
      <c r="GH177" s="60"/>
      <c r="GI177" s="60"/>
      <c r="GJ177" s="60"/>
      <c r="GK177" s="60"/>
      <c r="GL177" s="60"/>
      <c r="GM177" s="60"/>
      <c r="GN177" s="60"/>
      <c r="GO177" s="60"/>
      <c r="GP177" s="60"/>
      <c r="GQ177" s="60"/>
      <c r="GR177" s="60"/>
      <c r="GS177" s="60"/>
      <c r="GT177" s="60"/>
      <c r="GU177" s="60"/>
      <c r="GV177" s="60"/>
      <c r="GW177" s="60"/>
      <c r="GX177" s="60"/>
      <c r="GY177" s="60"/>
      <c r="GZ177" s="60"/>
      <c r="HA177" s="60"/>
      <c r="HB177" s="60"/>
      <c r="HC177" s="60"/>
      <c r="HD177" s="60"/>
      <c r="HE177" s="60"/>
      <c r="HF177" s="60"/>
      <c r="HG177" s="60"/>
      <c r="HH177" s="60"/>
      <c r="HI177" s="60"/>
      <c r="HJ177" s="60"/>
      <c r="HK177" s="60"/>
      <c r="HL177" s="60"/>
      <c r="HM177" s="60"/>
      <c r="HN177" s="60"/>
      <c r="HO177" s="60"/>
      <c r="HP177" s="60"/>
      <c r="HQ177" s="60"/>
      <c r="HR177" s="60"/>
      <c r="HS177" s="60"/>
      <c r="HT177" s="60"/>
      <c r="HU177" s="60"/>
      <c r="HV177" s="60"/>
      <c r="HW177" s="60"/>
      <c r="HX177" s="60"/>
      <c r="HY177" s="60"/>
      <c r="HZ177" s="60"/>
      <c r="IA177" s="60"/>
      <c r="IB177" s="60"/>
      <c r="IC177" s="60"/>
      <c r="ID177" s="60"/>
      <c r="IE177" s="60"/>
      <c r="IF177" s="60"/>
      <c r="IG177" s="60"/>
      <c r="IH177" s="60"/>
      <c r="II177" s="60"/>
      <c r="IJ177" s="60"/>
      <c r="IK177" s="60"/>
      <c r="IL177" s="60"/>
      <c r="IM177" s="60"/>
      <c r="IN177" s="60"/>
      <c r="IO177" s="60"/>
      <c r="IP177" s="60"/>
      <c r="IQ177" s="60"/>
      <c r="IR177" s="60"/>
      <c r="IS177" s="60"/>
      <c r="IT177" s="60"/>
    </row>
    <row r="178" spans="1:254" s="43" customFormat="1" ht="10.5" customHeight="1" x14ac:dyDescent="0.35">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c r="IC178" s="60"/>
      <c r="ID178" s="60"/>
      <c r="IE178" s="60"/>
      <c r="IF178" s="60"/>
      <c r="IG178" s="60"/>
      <c r="IH178" s="60"/>
      <c r="II178" s="60"/>
      <c r="IJ178" s="60"/>
      <c r="IK178" s="60"/>
      <c r="IL178" s="60"/>
      <c r="IM178" s="60"/>
      <c r="IN178" s="60"/>
      <c r="IO178" s="60"/>
      <c r="IP178" s="60"/>
      <c r="IQ178" s="60"/>
      <c r="IR178" s="60"/>
      <c r="IS178" s="60"/>
      <c r="IT178" s="60"/>
    </row>
    <row r="179" spans="1:254" s="43" customFormat="1" ht="14.9" customHeight="1" x14ac:dyDescent="0.4">
      <c r="A179" s="5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c r="DS179" s="60"/>
      <c r="DT179" s="60"/>
      <c r="DU179" s="60"/>
      <c r="DV179" s="60"/>
      <c r="DW179" s="60"/>
      <c r="DX179" s="60"/>
      <c r="DY179" s="60"/>
      <c r="DZ179" s="60"/>
      <c r="EA179" s="60"/>
      <c r="EB179" s="60"/>
      <c r="EC179" s="60"/>
      <c r="ED179" s="60"/>
      <c r="EE179" s="60"/>
      <c r="EF179" s="60"/>
      <c r="EG179" s="60"/>
      <c r="EH179" s="60"/>
      <c r="EI179" s="60"/>
      <c r="EJ179" s="60"/>
      <c r="EK179" s="60"/>
      <c r="EL179" s="60"/>
      <c r="EM179" s="60"/>
      <c r="EN179" s="60"/>
      <c r="EO179" s="60"/>
      <c r="EP179" s="60"/>
      <c r="EQ179" s="60"/>
      <c r="ER179" s="60"/>
      <c r="ES179" s="60"/>
      <c r="ET179" s="60"/>
      <c r="EU179" s="60"/>
      <c r="EV179" s="60"/>
      <c r="EW179" s="60"/>
      <c r="EX179" s="60"/>
      <c r="EY179" s="60"/>
      <c r="EZ179" s="60"/>
      <c r="FA179" s="60"/>
      <c r="FB179" s="60"/>
      <c r="FC179" s="60"/>
      <c r="FD179" s="60"/>
      <c r="FE179" s="60"/>
      <c r="FF179" s="60"/>
      <c r="FG179" s="60"/>
      <c r="FH179" s="60"/>
      <c r="FI179" s="60"/>
      <c r="FJ179" s="60"/>
      <c r="FK179" s="60"/>
      <c r="FL179" s="60"/>
      <c r="FM179" s="60"/>
      <c r="FN179" s="60"/>
      <c r="FO179" s="60"/>
      <c r="FP179" s="60"/>
      <c r="FQ179" s="60"/>
      <c r="FR179" s="60"/>
      <c r="FS179" s="60"/>
      <c r="FT179" s="60"/>
      <c r="FU179" s="60"/>
      <c r="FV179" s="60"/>
      <c r="FW179" s="60"/>
      <c r="FX179" s="60"/>
      <c r="FY179" s="60"/>
      <c r="FZ179" s="60"/>
      <c r="GA179" s="60"/>
      <c r="GB179" s="60"/>
      <c r="GC179" s="60"/>
      <c r="GD179" s="60"/>
      <c r="GE179" s="60"/>
      <c r="GF179" s="60"/>
      <c r="GG179" s="60"/>
      <c r="GH179" s="60"/>
      <c r="GI179" s="60"/>
      <c r="GJ179" s="60"/>
      <c r="GK179" s="60"/>
      <c r="GL179" s="60"/>
      <c r="GM179" s="60"/>
      <c r="GN179" s="60"/>
      <c r="GO179" s="60"/>
      <c r="GP179" s="60"/>
      <c r="GQ179" s="60"/>
      <c r="GR179" s="60"/>
      <c r="GS179" s="60"/>
      <c r="GT179" s="60"/>
      <c r="GU179" s="60"/>
      <c r="GV179" s="60"/>
      <c r="GW179" s="60"/>
      <c r="GX179" s="60"/>
      <c r="GY179" s="60"/>
      <c r="GZ179" s="60"/>
      <c r="HA179" s="60"/>
      <c r="HB179" s="60"/>
      <c r="HC179" s="60"/>
      <c r="HD179" s="60"/>
      <c r="HE179" s="60"/>
      <c r="HF179" s="60"/>
      <c r="HG179" s="60"/>
      <c r="HH179" s="60"/>
      <c r="HI179" s="60"/>
      <c r="HJ179" s="60"/>
      <c r="HK179" s="60"/>
      <c r="HL179" s="60"/>
      <c r="HM179" s="60"/>
      <c r="HN179" s="60"/>
      <c r="HO179" s="60"/>
      <c r="HP179" s="60"/>
      <c r="HQ179" s="60"/>
      <c r="HR179" s="60"/>
      <c r="HS179" s="60"/>
      <c r="HT179" s="60"/>
      <c r="HU179" s="60"/>
      <c r="HV179" s="60"/>
      <c r="HW179" s="60"/>
      <c r="HX179" s="60"/>
      <c r="HY179" s="60"/>
      <c r="HZ179" s="60"/>
      <c r="IA179" s="60"/>
      <c r="IB179" s="60"/>
      <c r="IC179" s="60"/>
      <c r="ID179" s="60"/>
      <c r="IE179" s="60"/>
      <c r="IF179" s="60"/>
      <c r="IG179" s="60"/>
      <c r="IH179" s="60"/>
      <c r="II179" s="60"/>
      <c r="IJ179" s="60"/>
      <c r="IK179" s="60"/>
      <c r="IL179" s="60"/>
      <c r="IM179" s="60"/>
      <c r="IN179" s="60"/>
      <c r="IO179" s="60"/>
      <c r="IP179" s="60"/>
      <c r="IQ179" s="60"/>
      <c r="IR179" s="60"/>
      <c r="IS179" s="60"/>
      <c r="IT179" s="60"/>
    </row>
    <row r="180" spans="1:254" ht="20" x14ac:dyDescent="0.4">
      <c r="A180" s="50" t="s">
        <v>1935</v>
      </c>
    </row>
    <row r="181" spans="1:254" ht="64.5" customHeight="1" x14ac:dyDescent="0.35">
      <c r="A181" s="762"/>
      <c r="B181" s="763"/>
      <c r="C181" s="763"/>
      <c r="D181" s="763"/>
      <c r="E181" s="763"/>
      <c r="F181" s="763"/>
      <c r="G181" s="764"/>
    </row>
    <row r="182" spans="1:254" x14ac:dyDescent="0.35">
      <c r="A182" s="16"/>
    </row>
    <row r="183" spans="1:254" ht="20" x14ac:dyDescent="0.4">
      <c r="A183" s="58" t="s">
        <v>1848</v>
      </c>
    </row>
    <row r="184" spans="1:254" s="43" customFormat="1" x14ac:dyDescent="0.35">
      <c r="A184" s="392" t="s">
        <v>1858</v>
      </c>
      <c r="B184" s="759" t="str">
        <f>+CONCATENATE('Formulario solicitud'!D23," - ",TEXT('Formulario solicitud'!H23,"0,00%"))</f>
        <v>_____ - 0,00%</v>
      </c>
      <c r="C184" s="739"/>
      <c r="D184" s="739"/>
      <c r="E184" s="739"/>
      <c r="F184" s="74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c r="EO184" s="60"/>
      <c r="EP184" s="60"/>
      <c r="EQ184" s="60"/>
      <c r="ER184" s="60"/>
      <c r="ES184" s="60"/>
      <c r="ET184" s="60"/>
      <c r="EU184" s="60"/>
      <c r="EV184" s="60"/>
      <c r="EW184" s="60"/>
      <c r="EX184" s="60"/>
      <c r="EY184" s="60"/>
      <c r="EZ184" s="60"/>
      <c r="FA184" s="60"/>
      <c r="FB184" s="60"/>
      <c r="FC184" s="60"/>
      <c r="FD184" s="60"/>
      <c r="FE184" s="60"/>
      <c r="FF184" s="60"/>
      <c r="FG184" s="60"/>
      <c r="FH184" s="60"/>
      <c r="FI184" s="60"/>
      <c r="FJ184" s="60"/>
      <c r="FK184" s="60"/>
      <c r="FL184" s="60"/>
      <c r="FM184" s="60"/>
      <c r="FN184" s="60"/>
      <c r="FO184" s="60"/>
      <c r="FP184" s="60"/>
      <c r="FQ184" s="60"/>
      <c r="FR184" s="60"/>
      <c r="FS184" s="60"/>
      <c r="FT184" s="60"/>
      <c r="FU184" s="60"/>
      <c r="FV184" s="60"/>
      <c r="FW184" s="60"/>
      <c r="FX184" s="60"/>
      <c r="FY184" s="60"/>
      <c r="FZ184" s="60"/>
      <c r="GA184" s="60"/>
      <c r="GB184" s="60"/>
      <c r="GC184" s="60"/>
      <c r="GD184" s="60"/>
      <c r="GE184" s="60"/>
      <c r="GF184" s="60"/>
      <c r="GG184" s="60"/>
      <c r="GH184" s="60"/>
      <c r="GI184" s="60"/>
      <c r="GJ184" s="60"/>
      <c r="GK184" s="60"/>
      <c r="GL184" s="60"/>
      <c r="GM184" s="60"/>
      <c r="GN184" s="60"/>
      <c r="GO184" s="60"/>
      <c r="GP184" s="60"/>
      <c r="GQ184" s="60"/>
      <c r="GR184" s="60"/>
      <c r="GS184" s="60"/>
      <c r="GT184" s="60"/>
      <c r="GU184" s="60"/>
      <c r="GV184" s="60"/>
      <c r="GW184" s="60"/>
      <c r="GX184" s="60"/>
      <c r="GY184" s="60"/>
      <c r="GZ184" s="60"/>
      <c r="HA184" s="60"/>
      <c r="HB184" s="60"/>
      <c r="HC184" s="60"/>
      <c r="HD184" s="60"/>
      <c r="HE184" s="60"/>
      <c r="HF184" s="60"/>
      <c r="HG184" s="60"/>
      <c r="HH184" s="60"/>
      <c r="HI184" s="60"/>
      <c r="HJ184" s="60"/>
      <c r="HK184" s="60"/>
      <c r="HL184" s="60"/>
      <c r="HM184" s="60"/>
      <c r="HN184" s="60"/>
      <c r="HO184" s="60"/>
      <c r="HP184" s="60"/>
      <c r="HQ184" s="60"/>
      <c r="HR184" s="60"/>
      <c r="HS184" s="60"/>
      <c r="HT184" s="60"/>
      <c r="HU184" s="60"/>
      <c r="HV184" s="60"/>
      <c r="HW184" s="60"/>
      <c r="HX184" s="60"/>
      <c r="HY184" s="60"/>
      <c r="HZ184" s="60"/>
      <c r="IA184" s="60"/>
      <c r="IB184" s="60"/>
      <c r="IC184" s="60"/>
      <c r="ID184" s="60"/>
      <c r="IE184" s="60"/>
      <c r="IF184" s="60"/>
      <c r="IG184" s="60"/>
      <c r="IH184" s="60"/>
      <c r="II184" s="60"/>
      <c r="IJ184" s="60"/>
      <c r="IK184" s="60"/>
      <c r="IL184" s="60"/>
      <c r="IM184" s="60"/>
      <c r="IN184" s="60"/>
      <c r="IO184" s="60"/>
      <c r="IP184" s="60"/>
      <c r="IQ184" s="60"/>
      <c r="IR184" s="60"/>
      <c r="IS184" s="60"/>
      <c r="IT184" s="60"/>
    </row>
    <row r="185" spans="1:254" s="43" customFormat="1" x14ac:dyDescent="0.35">
      <c r="A185" s="392" t="s">
        <v>1859</v>
      </c>
      <c r="B185" s="760" t="str">
        <f>+'Formulario solicitud'!H10</f>
        <v>Elija opción:</v>
      </c>
      <c r="C185" s="761"/>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c r="GK185" s="60"/>
      <c r="GL185" s="60"/>
      <c r="GM185" s="60"/>
      <c r="GN185" s="60"/>
      <c r="GO185" s="60"/>
      <c r="GP185" s="60"/>
      <c r="GQ185" s="60"/>
      <c r="GR185" s="60"/>
      <c r="GS185" s="60"/>
      <c r="GT185" s="60"/>
      <c r="GU185" s="60"/>
      <c r="GV185" s="60"/>
      <c r="GW185" s="60"/>
      <c r="GX185" s="60"/>
      <c r="GY185" s="60"/>
      <c r="GZ185" s="60"/>
      <c r="HA185" s="60"/>
      <c r="HB185" s="60"/>
      <c r="HC185" s="60"/>
      <c r="HD185" s="60"/>
      <c r="HE185" s="60"/>
      <c r="HF185" s="60"/>
      <c r="HG185" s="60"/>
      <c r="HH185" s="60"/>
      <c r="HI185" s="60"/>
      <c r="HJ185" s="60"/>
      <c r="HK185" s="60"/>
      <c r="HL185" s="60"/>
      <c r="HM185" s="60"/>
      <c r="HN185" s="60"/>
      <c r="HO185" s="60"/>
      <c r="HP185" s="60"/>
      <c r="HQ185" s="60"/>
      <c r="HR185" s="60"/>
      <c r="HS185" s="60"/>
      <c r="HT185" s="60"/>
      <c r="HU185" s="60"/>
      <c r="HV185" s="60"/>
      <c r="HW185" s="60"/>
      <c r="HX185" s="60"/>
      <c r="HY185" s="60"/>
      <c r="HZ185" s="60"/>
      <c r="IA185" s="60"/>
      <c r="IB185" s="60"/>
      <c r="IC185" s="60"/>
      <c r="ID185" s="60"/>
      <c r="IE185" s="60"/>
      <c r="IF185" s="60"/>
      <c r="IG185" s="60"/>
      <c r="IH185" s="60"/>
      <c r="II185" s="60"/>
      <c r="IJ185" s="60"/>
      <c r="IK185" s="60"/>
      <c r="IL185" s="60"/>
      <c r="IM185" s="60"/>
      <c r="IN185" s="60"/>
      <c r="IO185" s="60"/>
      <c r="IP185" s="60"/>
      <c r="IQ185" s="60"/>
      <c r="IR185" s="60"/>
      <c r="IS185" s="60"/>
      <c r="IT185" s="60"/>
    </row>
    <row r="186" spans="1:254" s="43" customFormat="1" x14ac:dyDescent="0.35">
      <c r="A186" s="392" t="s">
        <v>1860</v>
      </c>
      <c r="B186" s="187" t="str">
        <f>+DATEDIF('Formulario solicitud'!D10,'Formulario solicitud'!E170+1,"y") &amp; " años "</f>
        <v xml:space="preserve">0 años </v>
      </c>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c r="EX186" s="60"/>
      <c r="EY186" s="60"/>
      <c r="EZ186" s="60"/>
      <c r="FA186" s="60"/>
      <c r="FB186" s="60"/>
      <c r="FC186" s="60"/>
      <c r="FD186" s="60"/>
      <c r="FE186" s="60"/>
      <c r="FF186" s="60"/>
      <c r="FG186" s="60"/>
      <c r="FH186" s="60"/>
      <c r="FI186" s="60"/>
      <c r="FJ186" s="60"/>
      <c r="FK186" s="60"/>
      <c r="FL186" s="60"/>
      <c r="FM186" s="60"/>
      <c r="FN186" s="60"/>
      <c r="FO186" s="60"/>
      <c r="FP186" s="60"/>
      <c r="FQ186" s="60"/>
      <c r="FR186" s="60"/>
      <c r="FS186" s="60"/>
      <c r="FT186" s="60"/>
      <c r="FU186" s="60"/>
      <c r="FV186" s="60"/>
      <c r="FW186" s="60"/>
      <c r="FX186" s="60"/>
      <c r="FY186" s="60"/>
      <c r="FZ186" s="60"/>
      <c r="GA186" s="60"/>
      <c r="GB186" s="60"/>
      <c r="GC186" s="60"/>
      <c r="GD186" s="60"/>
      <c r="GE186" s="60"/>
      <c r="GF186" s="60"/>
      <c r="GG186" s="60"/>
      <c r="GH186" s="60"/>
      <c r="GI186" s="60"/>
      <c r="GJ186" s="60"/>
      <c r="GK186" s="60"/>
      <c r="GL186" s="60"/>
      <c r="GM186" s="60"/>
      <c r="GN186" s="60"/>
      <c r="GO186" s="60"/>
      <c r="GP186" s="60"/>
      <c r="GQ186" s="60"/>
      <c r="GR186" s="60"/>
      <c r="GS186" s="60"/>
      <c r="GT186" s="60"/>
      <c r="GU186" s="60"/>
      <c r="GV186" s="60"/>
      <c r="GW186" s="60"/>
      <c r="GX186" s="60"/>
      <c r="GY186" s="60"/>
      <c r="GZ186" s="60"/>
      <c r="HA186" s="60"/>
      <c r="HB186" s="60"/>
      <c r="HC186" s="60"/>
      <c r="HD186" s="60"/>
      <c r="HE186" s="60"/>
      <c r="HF186" s="60"/>
      <c r="HG186" s="60"/>
      <c r="HH186" s="60"/>
      <c r="HI186" s="60"/>
      <c r="HJ186" s="60"/>
      <c r="HK186" s="60"/>
      <c r="HL186" s="60"/>
      <c r="HM186" s="60"/>
      <c r="HN186" s="60"/>
      <c r="HO186" s="60"/>
      <c r="HP186" s="60"/>
      <c r="HQ186" s="60"/>
      <c r="HR186" s="60"/>
      <c r="HS186" s="60"/>
      <c r="HT186" s="60"/>
      <c r="HU186" s="60"/>
      <c r="HV186" s="60"/>
      <c r="HW186" s="60"/>
      <c r="HX186" s="60"/>
      <c r="HY186" s="60"/>
      <c r="HZ186" s="60"/>
      <c r="IA186" s="60"/>
      <c r="IB186" s="60"/>
      <c r="IC186" s="60"/>
      <c r="ID186" s="60"/>
      <c r="IE186" s="60"/>
      <c r="IF186" s="60"/>
      <c r="IG186" s="60"/>
      <c r="IH186" s="60"/>
      <c r="II186" s="60"/>
      <c r="IJ186" s="60"/>
      <c r="IK186" s="60"/>
      <c r="IL186" s="60"/>
      <c r="IM186" s="60"/>
      <c r="IN186" s="60"/>
      <c r="IO186" s="60"/>
      <c r="IP186" s="60"/>
      <c r="IQ186" s="60"/>
      <c r="IR186" s="60"/>
      <c r="IS186" s="60"/>
      <c r="IT186" s="60"/>
    </row>
    <row r="187" spans="1:254" s="43" customFormat="1" ht="15.65" customHeight="1" x14ac:dyDescent="0.35">
      <c r="A187" s="392" t="s">
        <v>2271</v>
      </c>
      <c r="B187" s="74"/>
      <c r="C187" s="189" t="str">
        <f>+'Formulario solicitud'!E65</f>
        <v>___</v>
      </c>
      <c r="D187" s="74"/>
      <c r="E187" s="74"/>
      <c r="F187" s="74"/>
      <c r="G187" s="74"/>
      <c r="H187" s="75"/>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c r="DD187" s="60"/>
      <c r="DE187" s="60"/>
      <c r="DF187" s="60"/>
      <c r="DG187" s="60"/>
      <c r="DH187" s="60"/>
      <c r="DI187" s="60"/>
      <c r="DJ187" s="60"/>
      <c r="DK187" s="60"/>
      <c r="DL187" s="60"/>
      <c r="DM187" s="60"/>
      <c r="DN187" s="60"/>
      <c r="DO187" s="60"/>
      <c r="DP187" s="60"/>
      <c r="DQ187" s="60"/>
      <c r="DR187" s="60"/>
      <c r="DS187" s="60"/>
      <c r="DT187" s="60"/>
      <c r="DU187" s="60"/>
      <c r="DV187" s="60"/>
      <c r="DW187" s="60"/>
      <c r="DX187" s="60"/>
      <c r="DY187" s="60"/>
      <c r="DZ187" s="60"/>
      <c r="EA187" s="60"/>
      <c r="EB187" s="60"/>
      <c r="EC187" s="60"/>
      <c r="ED187" s="60"/>
      <c r="EE187" s="60"/>
      <c r="EF187" s="60"/>
      <c r="EG187" s="60"/>
      <c r="EH187" s="60"/>
      <c r="EI187" s="60"/>
      <c r="EJ187" s="60"/>
      <c r="EK187" s="60"/>
      <c r="EL187" s="60"/>
      <c r="EM187" s="60"/>
      <c r="EN187" s="60"/>
      <c r="EO187" s="60"/>
      <c r="EP187" s="60"/>
      <c r="EQ187" s="60"/>
      <c r="ER187" s="60"/>
      <c r="ES187" s="60"/>
      <c r="ET187" s="60"/>
      <c r="EU187" s="60"/>
      <c r="EV187" s="60"/>
      <c r="EW187" s="60"/>
      <c r="EX187" s="60"/>
      <c r="EY187" s="60"/>
      <c r="EZ187" s="60"/>
      <c r="FA187" s="60"/>
      <c r="FB187" s="60"/>
      <c r="FC187" s="60"/>
      <c r="FD187" s="60"/>
      <c r="FE187" s="60"/>
      <c r="FF187" s="60"/>
      <c r="FG187" s="60"/>
      <c r="FH187" s="60"/>
      <c r="FI187" s="60"/>
      <c r="FJ187" s="60"/>
      <c r="FK187" s="60"/>
      <c r="FL187" s="60"/>
      <c r="FM187" s="60"/>
      <c r="FN187" s="60"/>
      <c r="FO187" s="60"/>
      <c r="FP187" s="60"/>
      <c r="FQ187" s="60"/>
      <c r="FR187" s="60"/>
      <c r="FS187" s="60"/>
      <c r="FT187" s="60"/>
      <c r="FU187" s="60"/>
      <c r="FV187" s="60"/>
      <c r="FW187" s="60"/>
      <c r="FX187" s="60"/>
      <c r="FY187" s="60"/>
      <c r="FZ187" s="60"/>
      <c r="GA187" s="60"/>
      <c r="GB187" s="60"/>
      <c r="GC187" s="60"/>
      <c r="GD187" s="60"/>
      <c r="GE187" s="60"/>
      <c r="GF187" s="60"/>
      <c r="GG187" s="60"/>
      <c r="GH187" s="60"/>
      <c r="GI187" s="60"/>
      <c r="GJ187" s="60"/>
      <c r="GK187" s="60"/>
      <c r="GL187" s="60"/>
      <c r="GM187" s="60"/>
      <c r="GN187" s="60"/>
      <c r="GO187" s="60"/>
      <c r="GP187" s="60"/>
      <c r="GQ187" s="60"/>
      <c r="GR187" s="60"/>
      <c r="GS187" s="60"/>
      <c r="GT187" s="60"/>
      <c r="GU187" s="60"/>
      <c r="GV187" s="60"/>
      <c r="GW187" s="60"/>
      <c r="GX187" s="60"/>
      <c r="GY187" s="60"/>
      <c r="GZ187" s="60"/>
      <c r="HA187" s="60"/>
      <c r="HB187" s="60"/>
      <c r="HC187" s="60"/>
      <c r="HD187" s="60"/>
      <c r="HE187" s="60"/>
      <c r="HF187" s="60"/>
      <c r="HG187" s="60"/>
      <c r="HH187" s="60"/>
      <c r="HI187" s="60"/>
      <c r="HJ187" s="60"/>
      <c r="HK187" s="60"/>
      <c r="HL187" s="60"/>
      <c r="HM187" s="60"/>
      <c r="HN187" s="60"/>
      <c r="HO187" s="60"/>
      <c r="HP187" s="60"/>
      <c r="HQ187" s="60"/>
      <c r="HR187" s="60"/>
      <c r="HS187" s="60"/>
      <c r="HT187" s="60"/>
      <c r="HU187" s="60"/>
      <c r="HV187" s="60"/>
      <c r="HW187" s="60"/>
      <c r="HX187" s="60"/>
      <c r="HY187" s="60"/>
      <c r="HZ187" s="60"/>
      <c r="IA187" s="60"/>
      <c r="IB187" s="60"/>
      <c r="IC187" s="60"/>
      <c r="ID187" s="60"/>
      <c r="IE187" s="60"/>
      <c r="IF187" s="60"/>
      <c r="IG187" s="60"/>
      <c r="IH187" s="60"/>
      <c r="II187" s="60"/>
      <c r="IJ187" s="60"/>
      <c r="IK187" s="60"/>
      <c r="IL187" s="60"/>
      <c r="IM187" s="60"/>
      <c r="IN187" s="60"/>
      <c r="IO187" s="60"/>
      <c r="IP187" s="60"/>
      <c r="IQ187" s="60"/>
      <c r="IR187" s="60"/>
      <c r="IS187" s="60"/>
      <c r="IT187" s="60"/>
    </row>
    <row r="188" spans="1:254" s="43" customFormat="1" ht="15.65" customHeight="1" x14ac:dyDescent="0.35">
      <c r="A188" s="392" t="s">
        <v>1761</v>
      </c>
      <c r="B188" s="74"/>
      <c r="C188" s="189" t="str">
        <f>+'Formulario solicitud'!E66</f>
        <v>___</v>
      </c>
      <c r="D188" s="74"/>
      <c r="E188" s="74"/>
      <c r="F188" s="74"/>
      <c r="G188" s="74"/>
      <c r="H188" s="75"/>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c r="DS188" s="60"/>
      <c r="DT188" s="60"/>
      <c r="DU188" s="60"/>
      <c r="DV188" s="60"/>
      <c r="DW188" s="60"/>
      <c r="DX188" s="60"/>
      <c r="DY188" s="60"/>
      <c r="DZ188" s="60"/>
      <c r="EA188" s="60"/>
      <c r="EB188" s="60"/>
      <c r="EC188" s="60"/>
      <c r="ED188" s="60"/>
      <c r="EE188" s="60"/>
      <c r="EF188" s="60"/>
      <c r="EG188" s="60"/>
      <c r="EH188" s="60"/>
      <c r="EI188" s="60"/>
      <c r="EJ188" s="60"/>
      <c r="EK188" s="60"/>
      <c r="EL188" s="60"/>
      <c r="EM188" s="60"/>
      <c r="EN188" s="60"/>
      <c r="EO188" s="60"/>
      <c r="EP188" s="60"/>
      <c r="EQ188" s="60"/>
      <c r="ER188" s="60"/>
      <c r="ES188" s="60"/>
      <c r="ET188" s="60"/>
      <c r="EU188" s="60"/>
      <c r="EV188" s="60"/>
      <c r="EW188" s="60"/>
      <c r="EX188" s="60"/>
      <c r="EY188" s="60"/>
      <c r="EZ188" s="60"/>
      <c r="FA188" s="60"/>
      <c r="FB188" s="60"/>
      <c r="FC188" s="60"/>
      <c r="FD188" s="60"/>
      <c r="FE188" s="60"/>
      <c r="FF188" s="60"/>
      <c r="FG188" s="60"/>
      <c r="FH188" s="60"/>
      <c r="FI188" s="60"/>
      <c r="FJ188" s="60"/>
      <c r="FK188" s="60"/>
      <c r="FL188" s="60"/>
      <c r="FM188" s="60"/>
      <c r="FN188" s="60"/>
      <c r="FO188" s="60"/>
      <c r="FP188" s="60"/>
      <c r="FQ188" s="60"/>
      <c r="FR188" s="60"/>
      <c r="FS188" s="60"/>
      <c r="FT188" s="60"/>
      <c r="FU188" s="60"/>
      <c r="FV188" s="60"/>
      <c r="FW188" s="60"/>
      <c r="FX188" s="60"/>
      <c r="FY188" s="60"/>
      <c r="FZ188" s="60"/>
      <c r="GA188" s="60"/>
      <c r="GB188" s="60"/>
      <c r="GC188" s="60"/>
      <c r="GD188" s="60"/>
      <c r="GE188" s="60"/>
      <c r="GF188" s="60"/>
      <c r="GG188" s="60"/>
      <c r="GH188" s="60"/>
      <c r="GI188" s="60"/>
      <c r="GJ188" s="60"/>
      <c r="GK188" s="60"/>
      <c r="GL188" s="60"/>
      <c r="GM188" s="60"/>
      <c r="GN188" s="60"/>
      <c r="GO188" s="60"/>
      <c r="GP188" s="60"/>
      <c r="GQ188" s="60"/>
      <c r="GR188" s="60"/>
      <c r="GS188" s="60"/>
      <c r="GT188" s="60"/>
      <c r="GU188" s="60"/>
      <c r="GV188" s="60"/>
      <c r="GW188" s="60"/>
      <c r="GX188" s="60"/>
      <c r="GY188" s="60"/>
      <c r="GZ188" s="60"/>
      <c r="HA188" s="60"/>
      <c r="HB188" s="60"/>
      <c r="HC188" s="60"/>
      <c r="HD188" s="60"/>
      <c r="HE188" s="60"/>
      <c r="HF188" s="60"/>
      <c r="HG188" s="60"/>
      <c r="HH188" s="60"/>
      <c r="HI188" s="60"/>
      <c r="HJ188" s="60"/>
      <c r="HK188" s="60"/>
      <c r="HL188" s="60"/>
      <c r="HM188" s="60"/>
      <c r="HN188" s="60"/>
      <c r="HO188" s="60"/>
      <c r="HP188" s="60"/>
      <c r="HQ188" s="60"/>
      <c r="HR188" s="60"/>
      <c r="HS188" s="60"/>
      <c r="HT188" s="60"/>
      <c r="HU188" s="60"/>
      <c r="HV188" s="60"/>
      <c r="HW188" s="60"/>
      <c r="HX188" s="60"/>
      <c r="HY188" s="60"/>
      <c r="HZ188" s="60"/>
      <c r="IA188" s="60"/>
      <c r="IB188" s="60"/>
      <c r="IC188" s="60"/>
      <c r="ID188" s="60"/>
      <c r="IE188" s="60"/>
      <c r="IF188" s="60"/>
      <c r="IG188" s="60"/>
      <c r="IH188" s="60"/>
      <c r="II188" s="60"/>
      <c r="IJ188" s="60"/>
      <c r="IK188" s="60"/>
      <c r="IL188" s="60"/>
      <c r="IM188" s="60"/>
      <c r="IN188" s="60"/>
      <c r="IO188" s="60"/>
      <c r="IP188" s="60"/>
      <c r="IQ188" s="60"/>
      <c r="IR188" s="60"/>
      <c r="IS188" s="60"/>
      <c r="IT188" s="60"/>
    </row>
    <row r="189" spans="1:254" s="43" customFormat="1" ht="15.65" customHeight="1" x14ac:dyDescent="0.35">
      <c r="A189" s="392" t="s">
        <v>2250</v>
      </c>
      <c r="B189" s="74"/>
      <c r="C189" s="189" t="str">
        <f>+'Formulario solicitud'!E67</f>
        <v>___</v>
      </c>
      <c r="D189" s="74"/>
      <c r="E189" s="74"/>
      <c r="F189" s="74"/>
      <c r="G189" s="74"/>
      <c r="H189" s="75"/>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c r="EX189" s="60"/>
      <c r="EY189" s="60"/>
      <c r="EZ189" s="60"/>
      <c r="FA189" s="60"/>
      <c r="FB189" s="60"/>
      <c r="FC189" s="60"/>
      <c r="FD189" s="60"/>
      <c r="FE189" s="60"/>
      <c r="FF189" s="60"/>
      <c r="FG189" s="60"/>
      <c r="FH189" s="60"/>
      <c r="FI189" s="60"/>
      <c r="FJ189" s="60"/>
      <c r="FK189" s="60"/>
      <c r="FL189" s="60"/>
      <c r="FM189" s="60"/>
      <c r="FN189" s="60"/>
      <c r="FO189" s="60"/>
      <c r="FP189" s="60"/>
      <c r="FQ189" s="60"/>
      <c r="FR189" s="60"/>
      <c r="FS189" s="60"/>
      <c r="FT189" s="60"/>
      <c r="FU189" s="60"/>
      <c r="FV189" s="60"/>
      <c r="FW189" s="60"/>
      <c r="FX189" s="60"/>
      <c r="FY189" s="60"/>
      <c r="FZ189" s="60"/>
      <c r="GA189" s="60"/>
      <c r="GB189" s="60"/>
      <c r="GC189" s="60"/>
      <c r="GD189" s="60"/>
      <c r="GE189" s="60"/>
      <c r="GF189" s="60"/>
      <c r="GG189" s="60"/>
      <c r="GH189" s="60"/>
      <c r="GI189" s="60"/>
      <c r="GJ189" s="60"/>
      <c r="GK189" s="60"/>
      <c r="GL189" s="60"/>
      <c r="GM189" s="60"/>
      <c r="GN189" s="60"/>
      <c r="GO189" s="60"/>
      <c r="GP189" s="60"/>
      <c r="GQ189" s="60"/>
      <c r="GR189" s="60"/>
      <c r="GS189" s="60"/>
      <c r="GT189" s="60"/>
      <c r="GU189" s="60"/>
      <c r="GV189" s="60"/>
      <c r="GW189" s="60"/>
      <c r="GX189" s="60"/>
      <c r="GY189" s="60"/>
      <c r="GZ189" s="60"/>
      <c r="HA189" s="60"/>
      <c r="HB189" s="60"/>
      <c r="HC189" s="60"/>
      <c r="HD189" s="60"/>
      <c r="HE189" s="60"/>
      <c r="HF189" s="60"/>
      <c r="HG189" s="60"/>
      <c r="HH189" s="60"/>
      <c r="HI189" s="60"/>
      <c r="HJ189" s="60"/>
      <c r="HK189" s="60"/>
      <c r="HL189" s="60"/>
      <c r="HM189" s="60"/>
      <c r="HN189" s="60"/>
      <c r="HO189" s="60"/>
      <c r="HP189" s="60"/>
      <c r="HQ189" s="60"/>
      <c r="HR189" s="60"/>
      <c r="HS189" s="60"/>
      <c r="HT189" s="60"/>
      <c r="HU189" s="60"/>
      <c r="HV189" s="60"/>
      <c r="HW189" s="60"/>
      <c r="HX189" s="60"/>
      <c r="HY189" s="60"/>
      <c r="HZ189" s="60"/>
      <c r="IA189" s="60"/>
      <c r="IB189" s="60"/>
      <c r="IC189" s="60"/>
      <c r="ID189" s="60"/>
      <c r="IE189" s="60"/>
      <c r="IF189" s="60"/>
      <c r="IG189" s="60"/>
      <c r="IH189" s="60"/>
      <c r="II189" s="60"/>
      <c r="IJ189" s="60"/>
      <c r="IK189" s="60"/>
      <c r="IL189" s="60"/>
      <c r="IM189" s="60"/>
      <c r="IN189" s="60"/>
      <c r="IO189" s="60"/>
      <c r="IP189" s="60"/>
      <c r="IQ189" s="60"/>
      <c r="IR189" s="60"/>
      <c r="IS189" s="60"/>
      <c r="IT189" s="60"/>
    </row>
    <row r="190" spans="1:254" s="43" customFormat="1" ht="15.65" customHeight="1" x14ac:dyDescent="0.35">
      <c r="A190" s="392" t="s">
        <v>2253</v>
      </c>
      <c r="B190" s="74"/>
      <c r="C190" s="189" t="str">
        <f>+'Formulario solicitud'!E68</f>
        <v>___</v>
      </c>
      <c r="D190" s="74"/>
      <c r="E190" s="74"/>
      <c r="F190" s="74"/>
      <c r="G190" s="74"/>
      <c r="H190" s="75"/>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c r="HF190" s="60"/>
      <c r="HG190" s="60"/>
      <c r="HH190" s="60"/>
      <c r="HI190" s="60"/>
      <c r="HJ190" s="60"/>
      <c r="HK190" s="60"/>
      <c r="HL190" s="60"/>
      <c r="HM190" s="60"/>
      <c r="HN190" s="60"/>
      <c r="HO190" s="60"/>
      <c r="HP190" s="60"/>
      <c r="HQ190" s="60"/>
      <c r="HR190" s="60"/>
      <c r="HS190" s="60"/>
      <c r="HT190" s="60"/>
      <c r="HU190" s="60"/>
      <c r="HV190" s="60"/>
      <c r="HW190" s="60"/>
      <c r="HX190" s="60"/>
      <c r="HY190" s="60"/>
      <c r="HZ190" s="60"/>
      <c r="IA190" s="60"/>
      <c r="IB190" s="60"/>
      <c r="IC190" s="60"/>
      <c r="ID190" s="60"/>
      <c r="IE190" s="60"/>
      <c r="IF190" s="60"/>
      <c r="IG190" s="60"/>
      <c r="IH190" s="60"/>
      <c r="II190" s="60"/>
      <c r="IJ190" s="60"/>
      <c r="IK190" s="60"/>
      <c r="IL190" s="60"/>
      <c r="IM190" s="60"/>
      <c r="IN190" s="60"/>
      <c r="IO190" s="60"/>
      <c r="IP190" s="60"/>
      <c r="IQ190" s="60"/>
      <c r="IR190" s="60"/>
      <c r="IS190" s="60"/>
      <c r="IT190" s="60"/>
    </row>
    <row r="191" spans="1:254" s="43" customFormat="1" ht="15.65" customHeight="1" x14ac:dyDescent="0.35">
      <c r="A191" s="392" t="s">
        <v>2273</v>
      </c>
      <c r="B191" s="74"/>
      <c r="C191" s="189" t="str">
        <f>+'Formulario solicitud'!E69</f>
        <v>___</v>
      </c>
      <c r="D191" s="74"/>
      <c r="E191" s="74"/>
      <c r="F191" s="74"/>
      <c r="G191" s="74"/>
      <c r="H191" s="75"/>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c r="DD191" s="60"/>
      <c r="DE191" s="60"/>
      <c r="DF191" s="60"/>
      <c r="DG191" s="60"/>
      <c r="DH191" s="60"/>
      <c r="DI191" s="60"/>
      <c r="DJ191" s="60"/>
      <c r="DK191" s="60"/>
      <c r="DL191" s="60"/>
      <c r="DM191" s="60"/>
      <c r="DN191" s="60"/>
      <c r="DO191" s="60"/>
      <c r="DP191" s="60"/>
      <c r="DQ191" s="60"/>
      <c r="DR191" s="60"/>
      <c r="DS191" s="60"/>
      <c r="DT191" s="60"/>
      <c r="DU191" s="60"/>
      <c r="DV191" s="60"/>
      <c r="DW191" s="60"/>
      <c r="DX191" s="60"/>
      <c r="DY191" s="60"/>
      <c r="DZ191" s="60"/>
      <c r="EA191" s="60"/>
      <c r="EB191" s="60"/>
      <c r="EC191" s="60"/>
      <c r="ED191" s="60"/>
      <c r="EE191" s="60"/>
      <c r="EF191" s="60"/>
      <c r="EG191" s="60"/>
      <c r="EH191" s="60"/>
      <c r="EI191" s="60"/>
      <c r="EJ191" s="60"/>
      <c r="EK191" s="60"/>
      <c r="EL191" s="60"/>
      <c r="EM191" s="60"/>
      <c r="EN191" s="60"/>
      <c r="EO191" s="60"/>
      <c r="EP191" s="60"/>
      <c r="EQ191" s="60"/>
      <c r="ER191" s="60"/>
      <c r="ES191" s="60"/>
      <c r="ET191" s="60"/>
      <c r="EU191" s="60"/>
      <c r="EV191" s="60"/>
      <c r="EW191" s="60"/>
      <c r="EX191" s="60"/>
      <c r="EY191" s="60"/>
      <c r="EZ191" s="60"/>
      <c r="FA191" s="60"/>
      <c r="FB191" s="60"/>
      <c r="FC191" s="60"/>
      <c r="FD191" s="60"/>
      <c r="FE191" s="60"/>
      <c r="FF191" s="60"/>
      <c r="FG191" s="60"/>
      <c r="FH191" s="60"/>
      <c r="FI191" s="60"/>
      <c r="FJ191" s="60"/>
      <c r="FK191" s="60"/>
      <c r="FL191" s="60"/>
      <c r="FM191" s="60"/>
      <c r="FN191" s="60"/>
      <c r="FO191" s="60"/>
      <c r="FP191" s="60"/>
      <c r="FQ191" s="60"/>
      <c r="FR191" s="60"/>
      <c r="FS191" s="60"/>
      <c r="FT191" s="60"/>
      <c r="FU191" s="60"/>
      <c r="FV191" s="60"/>
      <c r="FW191" s="60"/>
      <c r="FX191" s="60"/>
      <c r="FY191" s="60"/>
      <c r="FZ191" s="60"/>
      <c r="GA191" s="60"/>
      <c r="GB191" s="60"/>
      <c r="GC191" s="60"/>
      <c r="GD191" s="60"/>
      <c r="GE191" s="60"/>
      <c r="GF191" s="60"/>
      <c r="GG191" s="60"/>
      <c r="GH191" s="60"/>
      <c r="GI191" s="60"/>
      <c r="GJ191" s="60"/>
      <c r="GK191" s="60"/>
      <c r="GL191" s="60"/>
      <c r="GM191" s="60"/>
      <c r="GN191" s="60"/>
      <c r="GO191" s="60"/>
      <c r="GP191" s="60"/>
      <c r="GQ191" s="60"/>
      <c r="GR191" s="60"/>
      <c r="GS191" s="60"/>
      <c r="GT191" s="60"/>
      <c r="GU191" s="60"/>
      <c r="GV191" s="60"/>
      <c r="GW191" s="60"/>
      <c r="GX191" s="60"/>
      <c r="GY191" s="60"/>
      <c r="GZ191" s="60"/>
      <c r="HA191" s="60"/>
      <c r="HB191" s="60"/>
      <c r="HC191" s="60"/>
      <c r="HD191" s="60"/>
      <c r="HE191" s="60"/>
      <c r="HF191" s="60"/>
      <c r="HG191" s="60"/>
      <c r="HH191" s="60"/>
      <c r="HI191" s="60"/>
      <c r="HJ191" s="60"/>
      <c r="HK191" s="60"/>
      <c r="HL191" s="60"/>
      <c r="HM191" s="60"/>
      <c r="HN191" s="60"/>
      <c r="HO191" s="60"/>
      <c r="HP191" s="60"/>
      <c r="HQ191" s="60"/>
      <c r="HR191" s="60"/>
      <c r="HS191" s="60"/>
      <c r="HT191" s="60"/>
      <c r="HU191" s="60"/>
      <c r="HV191" s="60"/>
      <c r="HW191" s="60"/>
      <c r="HX191" s="60"/>
      <c r="HY191" s="60"/>
      <c r="HZ191" s="60"/>
      <c r="IA191" s="60"/>
      <c r="IB191" s="60"/>
      <c r="IC191" s="60"/>
      <c r="ID191" s="60"/>
      <c r="IE191" s="60"/>
      <c r="IF191" s="60"/>
      <c r="IG191" s="60"/>
      <c r="IH191" s="60"/>
      <c r="II191" s="60"/>
      <c r="IJ191" s="60"/>
      <c r="IK191" s="60"/>
      <c r="IL191" s="60"/>
      <c r="IM191" s="60"/>
      <c r="IN191" s="60"/>
      <c r="IO191" s="60"/>
      <c r="IP191" s="60"/>
      <c r="IQ191" s="60"/>
      <c r="IR191" s="60"/>
      <c r="IS191" s="60"/>
      <c r="IT191" s="60"/>
    </row>
    <row r="192" spans="1:254" s="43" customFormat="1" ht="15.65" customHeight="1" x14ac:dyDescent="0.35">
      <c r="A192" s="392" t="s">
        <v>1819</v>
      </c>
      <c r="B192" s="74"/>
      <c r="C192" s="189" t="str">
        <f>+'Formulario solicitud'!E71</f>
        <v>___</v>
      </c>
      <c r="D192" s="74"/>
      <c r="E192" s="74"/>
      <c r="F192" s="74"/>
      <c r="G192" s="74"/>
      <c r="H192" s="75"/>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c r="EX192" s="60"/>
      <c r="EY192" s="60"/>
      <c r="EZ192" s="60"/>
      <c r="FA192" s="60"/>
      <c r="FB192" s="60"/>
      <c r="FC192" s="60"/>
      <c r="FD192" s="60"/>
      <c r="FE192" s="60"/>
      <c r="FF192" s="60"/>
      <c r="FG192" s="60"/>
      <c r="FH192" s="60"/>
      <c r="FI192" s="60"/>
      <c r="FJ192" s="60"/>
      <c r="FK192" s="60"/>
      <c r="FL192" s="60"/>
      <c r="FM192" s="60"/>
      <c r="FN192" s="60"/>
      <c r="FO192" s="60"/>
      <c r="FP192" s="60"/>
      <c r="FQ192" s="60"/>
      <c r="FR192" s="60"/>
      <c r="FS192" s="60"/>
      <c r="FT192" s="60"/>
      <c r="FU192" s="60"/>
      <c r="FV192" s="60"/>
      <c r="FW192" s="60"/>
      <c r="FX192" s="60"/>
      <c r="FY192" s="60"/>
      <c r="FZ192" s="60"/>
      <c r="GA192" s="60"/>
      <c r="GB192" s="60"/>
      <c r="GC192" s="60"/>
      <c r="GD192" s="60"/>
      <c r="GE192" s="60"/>
      <c r="GF192" s="60"/>
      <c r="GG192" s="60"/>
      <c r="GH192" s="60"/>
      <c r="GI192" s="60"/>
      <c r="GJ192" s="60"/>
      <c r="GK192" s="60"/>
      <c r="GL192" s="60"/>
      <c r="GM192" s="60"/>
      <c r="GN192" s="60"/>
      <c r="GO192" s="60"/>
      <c r="GP192" s="60"/>
      <c r="GQ192" s="60"/>
      <c r="GR192" s="60"/>
      <c r="GS192" s="60"/>
      <c r="GT192" s="60"/>
      <c r="GU192" s="60"/>
      <c r="GV192" s="60"/>
      <c r="GW192" s="60"/>
      <c r="GX192" s="60"/>
      <c r="GY192" s="60"/>
      <c r="GZ192" s="60"/>
      <c r="HA192" s="60"/>
      <c r="HB192" s="60"/>
      <c r="HC192" s="60"/>
      <c r="HD192" s="60"/>
      <c r="HE192" s="60"/>
      <c r="HF192" s="60"/>
      <c r="HG192" s="60"/>
      <c r="HH192" s="60"/>
      <c r="HI192" s="60"/>
      <c r="HJ192" s="60"/>
      <c r="HK192" s="60"/>
      <c r="HL192" s="60"/>
      <c r="HM192" s="60"/>
      <c r="HN192" s="60"/>
      <c r="HO192" s="60"/>
      <c r="HP192" s="60"/>
      <c r="HQ192" s="60"/>
      <c r="HR192" s="60"/>
      <c r="HS192" s="60"/>
      <c r="HT192" s="60"/>
      <c r="HU192" s="60"/>
      <c r="HV192" s="60"/>
      <c r="HW192" s="60"/>
      <c r="HX192" s="60"/>
      <c r="HY192" s="60"/>
      <c r="HZ192" s="60"/>
      <c r="IA192" s="60"/>
      <c r="IB192" s="60"/>
      <c r="IC192" s="60"/>
      <c r="ID192" s="60"/>
      <c r="IE192" s="60"/>
      <c r="IF192" s="60"/>
      <c r="IG192" s="60"/>
      <c r="IH192" s="60"/>
      <c r="II192" s="60"/>
      <c r="IJ192" s="60"/>
      <c r="IK192" s="60"/>
      <c r="IL192" s="60"/>
      <c r="IM192" s="60"/>
      <c r="IN192" s="60"/>
      <c r="IO192" s="60"/>
      <c r="IP192" s="60"/>
      <c r="IQ192" s="60"/>
      <c r="IR192" s="60"/>
      <c r="IS192" s="60"/>
      <c r="IT192" s="60"/>
    </row>
    <row r="193" spans="1:254" s="43" customFormat="1" x14ac:dyDescent="0.35">
      <c r="A193" s="392" t="s">
        <v>1855</v>
      </c>
      <c r="B193" s="74"/>
      <c r="C193" s="189" t="str">
        <f>+'Formulario solicitud'!E72</f>
        <v>___</v>
      </c>
      <c r="D193" s="190" t="s">
        <v>1856</v>
      </c>
      <c r="E193" s="738">
        <f>+'Formulario solicitud'!G72</f>
        <v>0</v>
      </c>
      <c r="F193" s="739"/>
      <c r="G193" s="740"/>
      <c r="H193" s="75"/>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c r="EX193" s="60"/>
      <c r="EY193" s="60"/>
      <c r="EZ193" s="60"/>
      <c r="FA193" s="60"/>
      <c r="FB193" s="60"/>
      <c r="FC193" s="60"/>
      <c r="FD193" s="60"/>
      <c r="FE193" s="60"/>
      <c r="FF193" s="60"/>
      <c r="FG193" s="60"/>
      <c r="FH193" s="60"/>
      <c r="FI193" s="60"/>
      <c r="FJ193" s="60"/>
      <c r="FK193" s="60"/>
      <c r="FL193" s="60"/>
      <c r="FM193" s="60"/>
      <c r="FN193" s="60"/>
      <c r="FO193" s="60"/>
      <c r="FP193" s="60"/>
      <c r="FQ193" s="60"/>
      <c r="FR193" s="60"/>
      <c r="FS193" s="60"/>
      <c r="FT193" s="60"/>
      <c r="FU193" s="60"/>
      <c r="FV193" s="60"/>
      <c r="FW193" s="60"/>
      <c r="FX193" s="60"/>
      <c r="FY193" s="60"/>
      <c r="FZ193" s="60"/>
      <c r="GA193" s="60"/>
      <c r="GB193" s="60"/>
      <c r="GC193" s="60"/>
      <c r="GD193" s="60"/>
      <c r="GE193" s="60"/>
      <c r="GF193" s="60"/>
      <c r="GG193" s="60"/>
      <c r="GH193" s="60"/>
      <c r="GI193" s="60"/>
      <c r="GJ193" s="60"/>
      <c r="GK193" s="60"/>
      <c r="GL193" s="60"/>
      <c r="GM193" s="60"/>
      <c r="GN193" s="60"/>
      <c r="GO193" s="60"/>
      <c r="GP193" s="60"/>
      <c r="GQ193" s="60"/>
      <c r="GR193" s="60"/>
      <c r="GS193" s="60"/>
      <c r="GT193" s="60"/>
      <c r="GU193" s="60"/>
      <c r="GV193" s="60"/>
      <c r="GW193" s="60"/>
      <c r="GX193" s="60"/>
      <c r="GY193" s="60"/>
      <c r="GZ193" s="60"/>
      <c r="HA193" s="60"/>
      <c r="HB193" s="60"/>
      <c r="HC193" s="60"/>
      <c r="HD193" s="60"/>
      <c r="HE193" s="60"/>
      <c r="HF193" s="60"/>
      <c r="HG193" s="60"/>
      <c r="HH193" s="60"/>
      <c r="HI193" s="60"/>
      <c r="HJ193" s="60"/>
      <c r="HK193" s="60"/>
      <c r="HL193" s="60"/>
      <c r="HM193" s="60"/>
      <c r="HN193" s="60"/>
      <c r="HO193" s="60"/>
      <c r="HP193" s="60"/>
      <c r="HQ193" s="60"/>
      <c r="HR193" s="60"/>
      <c r="HS193" s="60"/>
      <c r="HT193" s="60"/>
      <c r="HU193" s="60"/>
      <c r="HV193" s="60"/>
      <c r="HW193" s="60"/>
      <c r="HX193" s="60"/>
      <c r="HY193" s="60"/>
      <c r="HZ193" s="60"/>
      <c r="IA193" s="60"/>
      <c r="IB193" s="60"/>
      <c r="IC193" s="60"/>
      <c r="ID193" s="60"/>
      <c r="IE193" s="60"/>
      <c r="IF193" s="60"/>
      <c r="IG193" s="60"/>
      <c r="IH193" s="60"/>
      <c r="II193" s="60"/>
      <c r="IJ193" s="60"/>
      <c r="IK193" s="60"/>
      <c r="IL193" s="60"/>
      <c r="IM193" s="60"/>
      <c r="IN193" s="60"/>
      <c r="IO193" s="60"/>
      <c r="IP193" s="60"/>
      <c r="IQ193" s="60"/>
      <c r="IR193" s="60"/>
      <c r="IS193" s="60"/>
      <c r="IT193" s="60"/>
    </row>
    <row r="194" spans="1:254" s="43" customFormat="1" ht="15.65" customHeight="1" x14ac:dyDescent="0.35">
      <c r="A194" s="392" t="s">
        <v>2272</v>
      </c>
      <c r="B194" s="74"/>
      <c r="C194" s="188" t="str">
        <f>+'Formulario solicitud'!E73</f>
        <v>___</v>
      </c>
      <c r="D194" s="74" t="s">
        <v>1762</v>
      </c>
      <c r="E194" s="738">
        <f>+'Formulario solicitud'!G73</f>
        <v>0</v>
      </c>
      <c r="F194" s="739"/>
      <c r="G194" s="740"/>
      <c r="H194" s="75"/>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c r="EX194" s="60"/>
      <c r="EY194" s="60"/>
      <c r="EZ194" s="60"/>
      <c r="FA194" s="60"/>
      <c r="FB194" s="60"/>
      <c r="FC194" s="60"/>
      <c r="FD194" s="60"/>
      <c r="FE194" s="60"/>
      <c r="FF194" s="60"/>
      <c r="FG194" s="60"/>
      <c r="FH194" s="60"/>
      <c r="FI194" s="60"/>
      <c r="FJ194" s="60"/>
      <c r="FK194" s="60"/>
      <c r="FL194" s="60"/>
      <c r="FM194" s="60"/>
      <c r="FN194" s="60"/>
      <c r="FO194" s="60"/>
      <c r="FP194" s="60"/>
      <c r="FQ194" s="60"/>
      <c r="FR194" s="60"/>
      <c r="FS194" s="60"/>
      <c r="FT194" s="60"/>
      <c r="FU194" s="60"/>
      <c r="FV194" s="60"/>
      <c r="FW194" s="60"/>
      <c r="FX194" s="60"/>
      <c r="FY194" s="60"/>
      <c r="FZ194" s="60"/>
      <c r="GA194" s="60"/>
      <c r="GB194" s="60"/>
      <c r="GC194" s="60"/>
      <c r="GD194" s="60"/>
      <c r="GE194" s="60"/>
      <c r="GF194" s="60"/>
      <c r="GG194" s="60"/>
      <c r="GH194" s="60"/>
      <c r="GI194" s="60"/>
      <c r="GJ194" s="60"/>
      <c r="GK194" s="60"/>
      <c r="GL194" s="60"/>
      <c r="GM194" s="60"/>
      <c r="GN194" s="60"/>
      <c r="GO194" s="60"/>
      <c r="GP194" s="60"/>
      <c r="GQ194" s="60"/>
      <c r="GR194" s="60"/>
      <c r="GS194" s="60"/>
      <c r="GT194" s="60"/>
      <c r="GU194" s="60"/>
      <c r="GV194" s="60"/>
      <c r="GW194" s="60"/>
      <c r="GX194" s="60"/>
      <c r="GY194" s="60"/>
      <c r="GZ194" s="60"/>
      <c r="HA194" s="60"/>
      <c r="HB194" s="60"/>
      <c r="HC194" s="60"/>
      <c r="HD194" s="60"/>
      <c r="HE194" s="60"/>
      <c r="HF194" s="60"/>
      <c r="HG194" s="60"/>
      <c r="HH194" s="60"/>
      <c r="HI194" s="60"/>
      <c r="HJ194" s="60"/>
      <c r="HK194" s="60"/>
      <c r="HL194" s="60"/>
      <c r="HM194" s="60"/>
      <c r="HN194" s="60"/>
      <c r="HO194" s="60"/>
      <c r="HP194" s="60"/>
      <c r="HQ194" s="60"/>
      <c r="HR194" s="60"/>
      <c r="HS194" s="60"/>
      <c r="HT194" s="60"/>
      <c r="HU194" s="60"/>
      <c r="HV194" s="60"/>
      <c r="HW194" s="60"/>
      <c r="HX194" s="60"/>
      <c r="HY194" s="60"/>
      <c r="HZ194" s="60"/>
      <c r="IA194" s="60"/>
      <c r="IB194" s="60"/>
      <c r="IC194" s="60"/>
      <c r="ID194" s="60"/>
      <c r="IE194" s="60"/>
      <c r="IF194" s="60"/>
      <c r="IG194" s="60"/>
      <c r="IH194" s="60"/>
      <c r="II194" s="60"/>
      <c r="IJ194" s="60"/>
      <c r="IK194" s="60"/>
      <c r="IL194" s="60"/>
      <c r="IM194" s="60"/>
      <c r="IN194" s="60"/>
      <c r="IO194" s="60"/>
      <c r="IP194" s="60"/>
      <c r="IQ194" s="60"/>
      <c r="IR194" s="60"/>
      <c r="IS194" s="60"/>
      <c r="IT194" s="60"/>
    </row>
    <row r="195" spans="1:254" s="43" customFormat="1" ht="15.65" customHeight="1" x14ac:dyDescent="0.35">
      <c r="A195" s="392" t="s">
        <v>1857</v>
      </c>
      <c r="B195" s="74"/>
      <c r="C195" s="191" t="str">
        <f>+'Formulario solicitud'!E74</f>
        <v>___</v>
      </c>
      <c r="D195" s="74"/>
      <c r="E195" s="74"/>
      <c r="F195" s="74"/>
      <c r="G195" s="74"/>
      <c r="H195" s="75"/>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c r="EX195" s="60"/>
      <c r="EY195" s="60"/>
      <c r="EZ195" s="60"/>
      <c r="FA195" s="60"/>
      <c r="FB195" s="60"/>
      <c r="FC195" s="60"/>
      <c r="FD195" s="60"/>
      <c r="FE195" s="60"/>
      <c r="FF195" s="60"/>
      <c r="FG195" s="60"/>
      <c r="FH195" s="60"/>
      <c r="FI195" s="60"/>
      <c r="FJ195" s="60"/>
      <c r="FK195" s="60"/>
      <c r="FL195" s="60"/>
      <c r="FM195" s="60"/>
      <c r="FN195" s="60"/>
      <c r="FO195" s="60"/>
      <c r="FP195" s="60"/>
      <c r="FQ195" s="60"/>
      <c r="FR195" s="60"/>
      <c r="FS195" s="60"/>
      <c r="FT195" s="60"/>
      <c r="FU195" s="60"/>
      <c r="FV195" s="60"/>
      <c r="FW195" s="60"/>
      <c r="FX195" s="60"/>
      <c r="FY195" s="60"/>
      <c r="FZ195" s="60"/>
      <c r="GA195" s="60"/>
      <c r="GB195" s="60"/>
      <c r="GC195" s="60"/>
      <c r="GD195" s="60"/>
      <c r="GE195" s="60"/>
      <c r="GF195" s="60"/>
      <c r="GG195" s="60"/>
      <c r="GH195" s="60"/>
      <c r="GI195" s="60"/>
      <c r="GJ195" s="60"/>
      <c r="GK195" s="60"/>
      <c r="GL195" s="60"/>
      <c r="GM195" s="60"/>
      <c r="GN195" s="60"/>
      <c r="GO195" s="60"/>
      <c r="GP195" s="60"/>
      <c r="GQ195" s="60"/>
      <c r="GR195" s="60"/>
      <c r="GS195" s="60"/>
      <c r="GT195" s="60"/>
      <c r="GU195" s="60"/>
      <c r="GV195" s="60"/>
      <c r="GW195" s="60"/>
      <c r="GX195" s="60"/>
      <c r="GY195" s="60"/>
      <c r="GZ195" s="60"/>
      <c r="HA195" s="60"/>
      <c r="HB195" s="60"/>
      <c r="HC195" s="60"/>
      <c r="HD195" s="60"/>
      <c r="HE195" s="60"/>
      <c r="HF195" s="60"/>
      <c r="HG195" s="60"/>
      <c r="HH195" s="60"/>
      <c r="HI195" s="60"/>
      <c r="HJ195" s="60"/>
      <c r="HK195" s="60"/>
      <c r="HL195" s="60"/>
      <c r="HM195" s="60"/>
      <c r="HN195" s="60"/>
      <c r="HO195" s="60"/>
      <c r="HP195" s="60"/>
      <c r="HQ195" s="60"/>
      <c r="HR195" s="60"/>
      <c r="HS195" s="60"/>
      <c r="HT195" s="60"/>
      <c r="HU195" s="60"/>
      <c r="HV195" s="60"/>
      <c r="HW195" s="60"/>
      <c r="HX195" s="60"/>
      <c r="HY195" s="60"/>
      <c r="HZ195" s="60"/>
      <c r="IA195" s="60"/>
      <c r="IB195" s="60"/>
      <c r="IC195" s="60"/>
      <c r="ID195" s="60"/>
      <c r="IE195" s="60"/>
      <c r="IF195" s="60"/>
      <c r="IG195" s="60"/>
      <c r="IH195" s="60"/>
      <c r="II195" s="60"/>
      <c r="IJ195" s="60"/>
      <c r="IK195" s="60"/>
      <c r="IL195" s="60"/>
      <c r="IM195" s="60"/>
      <c r="IN195" s="60"/>
      <c r="IO195" s="60"/>
      <c r="IP195" s="60"/>
      <c r="IQ195" s="60"/>
      <c r="IR195" s="60"/>
      <c r="IS195" s="60"/>
      <c r="IT195" s="60"/>
    </row>
    <row r="196" spans="1:254" s="43" customFormat="1" ht="54.75" customHeight="1" x14ac:dyDescent="0.35">
      <c r="A196" s="393" t="s">
        <v>1763</v>
      </c>
      <c r="B196" s="74"/>
      <c r="C196" s="741">
        <f>+'Formulario solicitud'!E75</f>
        <v>0</v>
      </c>
      <c r="D196" s="742"/>
      <c r="E196" s="742"/>
      <c r="F196" s="742"/>
      <c r="G196" s="743"/>
      <c r="H196" s="75"/>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c r="DS196" s="60"/>
      <c r="DT196" s="60"/>
      <c r="DU196" s="60"/>
      <c r="DV196" s="60"/>
      <c r="DW196" s="60"/>
      <c r="DX196" s="60"/>
      <c r="DY196" s="60"/>
      <c r="DZ196" s="60"/>
      <c r="EA196" s="60"/>
      <c r="EB196" s="60"/>
      <c r="EC196" s="60"/>
      <c r="ED196" s="60"/>
      <c r="EE196" s="60"/>
      <c r="EF196" s="60"/>
      <c r="EG196" s="60"/>
      <c r="EH196" s="60"/>
      <c r="EI196" s="60"/>
      <c r="EJ196" s="60"/>
      <c r="EK196" s="60"/>
      <c r="EL196" s="60"/>
      <c r="EM196" s="60"/>
      <c r="EN196" s="60"/>
      <c r="EO196" s="60"/>
      <c r="EP196" s="60"/>
      <c r="EQ196" s="60"/>
      <c r="ER196" s="60"/>
      <c r="ES196" s="60"/>
      <c r="ET196" s="60"/>
      <c r="EU196" s="60"/>
      <c r="EV196" s="60"/>
      <c r="EW196" s="60"/>
      <c r="EX196" s="60"/>
      <c r="EY196" s="60"/>
      <c r="EZ196" s="60"/>
      <c r="FA196" s="60"/>
      <c r="FB196" s="60"/>
      <c r="FC196" s="60"/>
      <c r="FD196" s="60"/>
      <c r="FE196" s="60"/>
      <c r="FF196" s="60"/>
      <c r="FG196" s="60"/>
      <c r="FH196" s="60"/>
      <c r="FI196" s="60"/>
      <c r="FJ196" s="60"/>
      <c r="FK196" s="60"/>
      <c r="FL196" s="60"/>
      <c r="FM196" s="60"/>
      <c r="FN196" s="60"/>
      <c r="FO196" s="60"/>
      <c r="FP196" s="60"/>
      <c r="FQ196" s="60"/>
      <c r="FR196" s="60"/>
      <c r="FS196" s="60"/>
      <c r="FT196" s="60"/>
      <c r="FU196" s="60"/>
      <c r="FV196" s="60"/>
      <c r="FW196" s="60"/>
      <c r="FX196" s="60"/>
      <c r="FY196" s="60"/>
      <c r="FZ196" s="60"/>
      <c r="GA196" s="60"/>
      <c r="GB196" s="60"/>
      <c r="GC196" s="60"/>
      <c r="GD196" s="60"/>
      <c r="GE196" s="60"/>
      <c r="GF196" s="60"/>
      <c r="GG196" s="60"/>
      <c r="GH196" s="60"/>
      <c r="GI196" s="60"/>
      <c r="GJ196" s="60"/>
      <c r="GK196" s="60"/>
      <c r="GL196" s="60"/>
      <c r="GM196" s="60"/>
      <c r="GN196" s="60"/>
      <c r="GO196" s="60"/>
      <c r="GP196" s="60"/>
      <c r="GQ196" s="60"/>
      <c r="GR196" s="60"/>
      <c r="GS196" s="60"/>
      <c r="GT196" s="60"/>
      <c r="GU196" s="60"/>
      <c r="GV196" s="60"/>
      <c r="GW196" s="60"/>
      <c r="GX196" s="60"/>
      <c r="GY196" s="60"/>
      <c r="GZ196" s="60"/>
      <c r="HA196" s="60"/>
      <c r="HB196" s="60"/>
      <c r="HC196" s="60"/>
      <c r="HD196" s="60"/>
      <c r="HE196" s="60"/>
      <c r="HF196" s="60"/>
      <c r="HG196" s="60"/>
      <c r="HH196" s="60"/>
      <c r="HI196" s="60"/>
      <c r="HJ196" s="60"/>
      <c r="HK196" s="60"/>
      <c r="HL196" s="60"/>
      <c r="HM196" s="60"/>
      <c r="HN196" s="60"/>
      <c r="HO196" s="60"/>
      <c r="HP196" s="60"/>
      <c r="HQ196" s="60"/>
      <c r="HR196" s="60"/>
      <c r="HS196" s="60"/>
      <c r="HT196" s="60"/>
      <c r="HU196" s="60"/>
      <c r="HV196" s="60"/>
      <c r="HW196" s="60"/>
      <c r="HX196" s="60"/>
      <c r="HY196" s="60"/>
      <c r="HZ196" s="60"/>
      <c r="IA196" s="60"/>
      <c r="IB196" s="60"/>
      <c r="IC196" s="60"/>
      <c r="ID196" s="60"/>
      <c r="IE196" s="60"/>
      <c r="IF196" s="60"/>
      <c r="IG196" s="60"/>
      <c r="IH196" s="60"/>
      <c r="II196" s="60"/>
      <c r="IJ196" s="60"/>
      <c r="IK196" s="60"/>
      <c r="IL196" s="60"/>
      <c r="IM196" s="60"/>
      <c r="IN196" s="60"/>
      <c r="IO196" s="60"/>
      <c r="IP196" s="60"/>
      <c r="IQ196" s="60"/>
      <c r="IR196" s="60"/>
      <c r="IS196" s="60"/>
      <c r="IT196" s="60"/>
    </row>
    <row r="197" spans="1:254" s="43" customFormat="1" ht="15" customHeight="1" x14ac:dyDescent="0.4">
      <c r="A197" s="5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60"/>
      <c r="EJ197" s="60"/>
      <c r="EK197" s="60"/>
      <c r="EL197" s="60"/>
      <c r="EM197" s="60"/>
      <c r="EN197" s="60"/>
      <c r="EO197" s="60"/>
      <c r="EP197" s="60"/>
      <c r="EQ197" s="60"/>
      <c r="ER197" s="60"/>
      <c r="ES197" s="60"/>
      <c r="ET197" s="60"/>
      <c r="EU197" s="60"/>
      <c r="EV197" s="60"/>
      <c r="EW197" s="60"/>
      <c r="EX197" s="60"/>
      <c r="EY197" s="60"/>
      <c r="EZ197" s="60"/>
      <c r="FA197" s="60"/>
      <c r="FB197" s="60"/>
      <c r="FC197" s="60"/>
      <c r="FD197" s="60"/>
      <c r="FE197" s="60"/>
      <c r="FF197" s="60"/>
      <c r="FG197" s="60"/>
      <c r="FH197" s="60"/>
      <c r="FI197" s="60"/>
      <c r="FJ197" s="60"/>
      <c r="FK197" s="60"/>
      <c r="FL197" s="60"/>
      <c r="FM197" s="60"/>
      <c r="FN197" s="60"/>
      <c r="FO197" s="60"/>
      <c r="FP197" s="60"/>
      <c r="FQ197" s="60"/>
      <c r="FR197" s="60"/>
      <c r="FS197" s="60"/>
      <c r="FT197" s="60"/>
      <c r="FU197" s="60"/>
      <c r="FV197" s="60"/>
      <c r="FW197" s="60"/>
      <c r="FX197" s="60"/>
      <c r="FY197" s="60"/>
      <c r="FZ197" s="60"/>
      <c r="GA197" s="60"/>
      <c r="GB197" s="60"/>
      <c r="GC197" s="60"/>
      <c r="GD197" s="60"/>
      <c r="GE197" s="60"/>
      <c r="GF197" s="60"/>
      <c r="GG197" s="60"/>
      <c r="GH197" s="60"/>
      <c r="GI197" s="60"/>
      <c r="GJ197" s="60"/>
      <c r="GK197" s="60"/>
      <c r="GL197" s="60"/>
      <c r="GM197" s="60"/>
      <c r="GN197" s="60"/>
      <c r="GO197" s="60"/>
      <c r="GP197" s="60"/>
      <c r="GQ197" s="60"/>
      <c r="GR197" s="60"/>
      <c r="GS197" s="60"/>
      <c r="GT197" s="60"/>
      <c r="GU197" s="60"/>
      <c r="GV197" s="60"/>
      <c r="GW197" s="60"/>
      <c r="GX197" s="60"/>
      <c r="GY197" s="60"/>
      <c r="GZ197" s="60"/>
      <c r="HA197" s="60"/>
      <c r="HB197" s="60"/>
      <c r="HC197" s="60"/>
      <c r="HD197" s="60"/>
      <c r="HE197" s="60"/>
      <c r="HF197" s="60"/>
      <c r="HG197" s="60"/>
      <c r="HH197" s="60"/>
      <c r="HI197" s="60"/>
      <c r="HJ197" s="60"/>
      <c r="HK197" s="60"/>
      <c r="HL197" s="60"/>
      <c r="HM197" s="60"/>
      <c r="HN197" s="60"/>
      <c r="HO197" s="60"/>
      <c r="HP197" s="60"/>
      <c r="HQ197" s="60"/>
      <c r="HR197" s="60"/>
      <c r="HS197" s="60"/>
      <c r="HT197" s="60"/>
      <c r="HU197" s="60"/>
      <c r="HV197" s="60"/>
      <c r="HW197" s="60"/>
      <c r="HX197" s="60"/>
      <c r="HY197" s="60"/>
      <c r="HZ197" s="60"/>
      <c r="IA197" s="60"/>
      <c r="IB197" s="60"/>
      <c r="IC197" s="60"/>
      <c r="ID197" s="60"/>
      <c r="IE197" s="60"/>
      <c r="IF197" s="60"/>
      <c r="IG197" s="60"/>
      <c r="IH197" s="60"/>
      <c r="II197" s="60"/>
      <c r="IJ197" s="60"/>
      <c r="IK197" s="60"/>
      <c r="IL197" s="60"/>
      <c r="IM197" s="60"/>
      <c r="IN197" s="60"/>
      <c r="IO197" s="60"/>
      <c r="IP197" s="60"/>
      <c r="IQ197" s="60"/>
      <c r="IR197" s="60"/>
      <c r="IS197" s="60"/>
      <c r="IT197" s="60"/>
    </row>
    <row r="198" spans="1:254" x14ac:dyDescent="0.35">
      <c r="A198" s="16"/>
    </row>
  </sheetData>
  <mergeCells count="182">
    <mergeCell ref="A5:G5"/>
    <mergeCell ref="A96:H96"/>
    <mergeCell ref="A24:H24"/>
    <mergeCell ref="A87:H87"/>
    <mergeCell ref="A28:H28"/>
    <mergeCell ref="A29:H29"/>
    <mergeCell ref="A59:B59"/>
    <mergeCell ref="F59:H59"/>
    <mergeCell ref="A60:B60"/>
    <mergeCell ref="F60:H60"/>
    <mergeCell ref="A61:B61"/>
    <mergeCell ref="A64:B64"/>
    <mergeCell ref="F64:H64"/>
    <mergeCell ref="A65:B65"/>
    <mergeCell ref="F65:H65"/>
    <mergeCell ref="A83:C83"/>
    <mergeCell ref="A74:C74"/>
    <mergeCell ref="A75:C75"/>
    <mergeCell ref="A76:C76"/>
    <mergeCell ref="A77:C77"/>
    <mergeCell ref="A78:C78"/>
    <mergeCell ref="A79:C79"/>
    <mergeCell ref="A80:C80"/>
    <mergeCell ref="A81:C81"/>
    <mergeCell ref="A13:G13"/>
    <mergeCell ref="A90:H90"/>
    <mergeCell ref="A69:B69"/>
    <mergeCell ref="F69:H69"/>
    <mergeCell ref="E46:H46"/>
    <mergeCell ref="A47:C47"/>
    <mergeCell ref="E47:H47"/>
    <mergeCell ref="A48:C48"/>
    <mergeCell ref="E48:H48"/>
    <mergeCell ref="F61:H61"/>
    <mergeCell ref="A62:B62"/>
    <mergeCell ref="F62:H62"/>
    <mergeCell ref="A63:B63"/>
    <mergeCell ref="F63:H63"/>
    <mergeCell ref="A49:C49"/>
    <mergeCell ref="A41:C41"/>
    <mergeCell ref="F41:H41"/>
    <mergeCell ref="A51:C51"/>
    <mergeCell ref="E51:H51"/>
    <mergeCell ref="A72:C72"/>
    <mergeCell ref="A73:C73"/>
    <mergeCell ref="A20:H20"/>
    <mergeCell ref="A1:G1"/>
    <mergeCell ref="A2:G2"/>
    <mergeCell ref="A4:G4"/>
    <mergeCell ref="A170:G170"/>
    <mergeCell ref="A33:H33"/>
    <mergeCell ref="A34:C34"/>
    <mergeCell ref="F34:H34"/>
    <mergeCell ref="A35:C35"/>
    <mergeCell ref="F35:H35"/>
    <mergeCell ref="A36:C36"/>
    <mergeCell ref="F36:H36"/>
    <mergeCell ref="A37:C37"/>
    <mergeCell ref="A40:C40"/>
    <mergeCell ref="F40:H40"/>
    <mergeCell ref="A42:H42"/>
    <mergeCell ref="A44:H44"/>
    <mergeCell ref="F37:H37"/>
    <mergeCell ref="A38:C38"/>
    <mergeCell ref="F38:H38"/>
    <mergeCell ref="A27:H27"/>
    <mergeCell ref="A26:H26"/>
    <mergeCell ref="A39:C39"/>
    <mergeCell ref="A66:B66"/>
    <mergeCell ref="F66:H66"/>
    <mergeCell ref="A9:G9"/>
    <mergeCell ref="A18:H18"/>
    <mergeCell ref="A19:H19"/>
    <mergeCell ref="A113:H113"/>
    <mergeCell ref="A118:H118"/>
    <mergeCell ref="A93:H93"/>
    <mergeCell ref="E49:H49"/>
    <mergeCell ref="A50:C50"/>
    <mergeCell ref="E50:H50"/>
    <mergeCell ref="A52:H52"/>
    <mergeCell ref="A54:H54"/>
    <mergeCell ref="A55:H55"/>
    <mergeCell ref="A58:B58"/>
    <mergeCell ref="A31:G31"/>
    <mergeCell ref="A67:B67"/>
    <mergeCell ref="F67:H67"/>
    <mergeCell ref="A68:B68"/>
    <mergeCell ref="F68:H68"/>
    <mergeCell ref="F58:H58"/>
    <mergeCell ref="F39:H39"/>
    <mergeCell ref="A45:C45"/>
    <mergeCell ref="E45:H45"/>
    <mergeCell ref="A46:C46"/>
    <mergeCell ref="A82:C82"/>
    <mergeCell ref="A102:H102"/>
    <mergeCell ref="A110:H110"/>
    <mergeCell ref="A144:B144"/>
    <mergeCell ref="A146:B146"/>
    <mergeCell ref="A148:B148"/>
    <mergeCell ref="A127:B127"/>
    <mergeCell ref="A134:B134"/>
    <mergeCell ref="A135:B135"/>
    <mergeCell ref="A136:B136"/>
    <mergeCell ref="A137:B137"/>
    <mergeCell ref="A138:B138"/>
    <mergeCell ref="A139:B139"/>
    <mergeCell ref="A140:B140"/>
    <mergeCell ref="A141:B141"/>
    <mergeCell ref="A143:B143"/>
    <mergeCell ref="A128:B128"/>
    <mergeCell ref="A129:B129"/>
    <mergeCell ref="I18:P18"/>
    <mergeCell ref="A15:G15"/>
    <mergeCell ref="A163:G163"/>
    <mergeCell ref="A164:G164"/>
    <mergeCell ref="A172:G172"/>
    <mergeCell ref="A174:G174"/>
    <mergeCell ref="A177:G177"/>
    <mergeCell ref="A176:H176"/>
    <mergeCell ref="A155:B155"/>
    <mergeCell ref="C150:D150"/>
    <mergeCell ref="C151:D151"/>
    <mergeCell ref="C152:D152"/>
    <mergeCell ref="C153:D153"/>
    <mergeCell ref="C154:D154"/>
    <mergeCell ref="C155:D155"/>
    <mergeCell ref="A153:B153"/>
    <mergeCell ref="A154:B154"/>
    <mergeCell ref="A151:B151"/>
    <mergeCell ref="A152:B152"/>
    <mergeCell ref="A157:G157"/>
    <mergeCell ref="A167:G167"/>
    <mergeCell ref="A150:B150"/>
    <mergeCell ref="A122:H122"/>
    <mergeCell ref="A130:B130"/>
    <mergeCell ref="A10:G10"/>
    <mergeCell ref="A12:G12"/>
    <mergeCell ref="A14:G14"/>
    <mergeCell ref="A16:G16"/>
    <mergeCell ref="A6:G6"/>
    <mergeCell ref="A21:G21"/>
    <mergeCell ref="B184:F184"/>
    <mergeCell ref="B185:C185"/>
    <mergeCell ref="E193:G193"/>
    <mergeCell ref="A181:G181"/>
    <mergeCell ref="A131:B131"/>
    <mergeCell ref="A132:B132"/>
    <mergeCell ref="A133:B133"/>
    <mergeCell ref="A108:H108"/>
    <mergeCell ref="A11:G11"/>
    <mergeCell ref="C149:D149"/>
    <mergeCell ref="A149:B149"/>
    <mergeCell ref="A115:H115"/>
    <mergeCell ref="A121:H121"/>
    <mergeCell ref="A142:B142"/>
    <mergeCell ref="A105:H105"/>
    <mergeCell ref="A106:H106"/>
    <mergeCell ref="A107:H107"/>
    <mergeCell ref="A99:H99"/>
    <mergeCell ref="E194:G194"/>
    <mergeCell ref="C196:G19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6:D146"/>
    <mergeCell ref="E143:G143"/>
    <mergeCell ref="A168:G168"/>
  </mergeCells>
  <pageMargins left="0.7" right="0.7" top="0.75" bottom="0.75" header="0.3" footer="0.3"/>
  <pageSetup paperSize="9" orientation="portrait" r:id="rId1"/>
  <rowBreaks count="6" manualBreakCount="6">
    <brk id="17" max="7" man="1"/>
    <brk id="43" max="7" man="1"/>
    <brk id="70" max="7" man="1"/>
    <brk id="100" max="7" man="1"/>
    <brk id="147" max="7" man="1"/>
    <brk id="175"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FD1524"/>
  <sheetViews>
    <sheetView tabSelected="1" topLeftCell="B1" zoomScaleNormal="100" zoomScaleSheetLayoutView="100" workbookViewId="0">
      <selection activeCell="B309" sqref="B309:I309"/>
    </sheetView>
  </sheetViews>
  <sheetFormatPr baseColWidth="10" defaultColWidth="11" defaultRowHeight="14" x14ac:dyDescent="0.3"/>
  <cols>
    <col min="1" max="1" width="0.58203125" style="3" customWidth="1"/>
    <col min="2" max="2" width="13.33203125" style="3" customWidth="1"/>
    <col min="3" max="3" width="15.58203125" style="3" customWidth="1"/>
    <col min="4" max="4" width="8.58203125" style="3" customWidth="1"/>
    <col min="5" max="5" width="10.58203125" style="3" customWidth="1"/>
    <col min="6" max="6" width="15.08203125" style="3" customWidth="1"/>
    <col min="7" max="7" width="10.83203125" style="3" customWidth="1"/>
    <col min="8" max="8" width="11.33203125" style="3" customWidth="1"/>
    <col min="9" max="9" width="9.5" style="3" customWidth="1"/>
    <col min="10" max="10" width="1.58203125" style="3" customWidth="1"/>
    <col min="11" max="12" width="10" style="3" hidden="1" customWidth="1"/>
    <col min="13" max="16384" width="11" style="3"/>
  </cols>
  <sheetData>
    <row r="1" spans="1:13" ht="147" customHeight="1" x14ac:dyDescent="0.3">
      <c r="B1" s="1129" t="s">
        <v>2207</v>
      </c>
      <c r="C1" s="1130"/>
      <c r="D1" s="1130"/>
      <c r="E1" s="1130"/>
      <c r="F1" s="1130"/>
      <c r="G1" s="1130"/>
      <c r="H1" s="1130"/>
      <c r="I1" s="1130"/>
    </row>
    <row r="2" spans="1:13" ht="37.5" customHeight="1" x14ac:dyDescent="0.35">
      <c r="A2" s="948"/>
      <c r="B2" s="1"/>
      <c r="C2" s="1131" t="s">
        <v>2180</v>
      </c>
      <c r="D2" s="1132"/>
      <c r="E2" s="1132"/>
      <c r="F2" s="1132"/>
      <c r="G2" s="1132"/>
      <c r="H2" s="1132"/>
      <c r="I2" s="124"/>
      <c r="J2" s="98"/>
    </row>
    <row r="3" spans="1:13" ht="13" customHeight="1" x14ac:dyDescent="0.3">
      <c r="A3" s="948"/>
      <c r="B3" s="949"/>
      <c r="C3" s="949"/>
      <c r="D3" s="949"/>
      <c r="E3" s="949"/>
      <c r="F3" s="949"/>
      <c r="G3" s="949"/>
      <c r="H3" s="949"/>
      <c r="I3" s="949"/>
      <c r="J3" s="98"/>
      <c r="K3" s="10"/>
      <c r="L3" s="10"/>
      <c r="M3" s="3" t="s">
        <v>1961</v>
      </c>
    </row>
    <row r="4" spans="1:13" ht="18" customHeight="1" x14ac:dyDescent="0.4">
      <c r="A4" s="948"/>
      <c r="B4" s="920" t="s">
        <v>1868</v>
      </c>
      <c r="C4" s="920"/>
      <c r="D4" s="920"/>
      <c r="E4" s="920"/>
      <c r="F4" s="920"/>
      <c r="G4" s="920"/>
      <c r="H4" s="920"/>
      <c r="I4" s="920"/>
      <c r="J4" s="98"/>
      <c r="K4" s="10"/>
      <c r="L4" s="10"/>
    </row>
    <row r="5" spans="1:13" ht="9" customHeight="1" x14ac:dyDescent="0.3">
      <c r="A5" s="948"/>
      <c r="B5" s="1123"/>
      <c r="C5" s="1123"/>
      <c r="D5" s="1123"/>
      <c r="E5" s="1123"/>
      <c r="F5" s="1123"/>
      <c r="G5" s="1123"/>
      <c r="H5" s="1123"/>
      <c r="I5" s="1123"/>
      <c r="J5" s="98"/>
      <c r="K5" s="10"/>
      <c r="L5" s="10"/>
    </row>
    <row r="6" spans="1:13" ht="18" x14ac:dyDescent="0.3">
      <c r="A6" s="948"/>
      <c r="B6" s="76" t="s">
        <v>1869</v>
      </c>
      <c r="C6" s="870"/>
      <c r="D6" s="1124"/>
      <c r="E6" s="1124"/>
      <c r="F6" s="1125"/>
      <c r="G6" s="99" t="s">
        <v>1957</v>
      </c>
      <c r="H6" s="870"/>
      <c r="I6" s="876"/>
      <c r="J6" s="98"/>
      <c r="K6" s="10"/>
      <c r="L6" s="10"/>
    </row>
    <row r="7" spans="1:13" ht="6.65" customHeight="1" x14ac:dyDescent="0.3">
      <c r="A7" s="948"/>
      <c r="B7" s="1126"/>
      <c r="C7" s="1126"/>
      <c r="D7" s="1126"/>
      <c r="E7" s="1126"/>
      <c r="F7" s="1126"/>
      <c r="G7" s="1126"/>
      <c r="H7" s="1126"/>
      <c r="I7" s="1126"/>
      <c r="J7" s="98"/>
      <c r="K7" s="10"/>
      <c r="L7" s="10"/>
    </row>
    <row r="8" spans="1:13" ht="18" x14ac:dyDescent="0.3">
      <c r="A8" s="948"/>
      <c r="B8" s="76" t="s">
        <v>1889</v>
      </c>
      <c r="C8" s="870"/>
      <c r="D8" s="1124"/>
      <c r="E8" s="1125"/>
      <c r="F8" s="76" t="s">
        <v>1870</v>
      </c>
      <c r="G8" s="870"/>
      <c r="H8" s="1124"/>
      <c r="I8" s="1125"/>
      <c r="J8" s="98"/>
      <c r="K8" s="10"/>
      <c r="L8" s="10"/>
    </row>
    <row r="9" spans="1:13" s="11" customFormat="1" ht="7" customHeight="1" x14ac:dyDescent="0.3">
      <c r="A9" s="948"/>
      <c r="B9" s="859"/>
      <c r="C9" s="859"/>
      <c r="D9" s="859"/>
      <c r="E9" s="859"/>
      <c r="F9" s="859"/>
      <c r="G9" s="859"/>
      <c r="H9" s="859"/>
      <c r="I9" s="859"/>
      <c r="J9" s="98"/>
      <c r="K9" s="10"/>
      <c r="L9" s="10"/>
    </row>
    <row r="10" spans="1:13" s="11" customFormat="1" ht="18" x14ac:dyDescent="0.35">
      <c r="A10" s="948"/>
      <c r="B10" s="950" t="s">
        <v>2043</v>
      </c>
      <c r="C10" s="951"/>
      <c r="D10" s="928"/>
      <c r="E10" s="952"/>
      <c r="F10" s="957" t="s">
        <v>1737</v>
      </c>
      <c r="G10" s="958"/>
      <c r="H10" s="870" t="s">
        <v>1826</v>
      </c>
      <c r="I10" s="876"/>
      <c r="J10" s="98"/>
      <c r="K10" s="10"/>
      <c r="L10" s="10"/>
    </row>
    <row r="11" spans="1:13" s="11" customFormat="1" ht="18" x14ac:dyDescent="0.3">
      <c r="A11" s="948"/>
      <c r="B11" s="859"/>
      <c r="C11" s="859"/>
      <c r="D11" s="859"/>
      <c r="E11" s="859"/>
      <c r="F11" s="859"/>
      <c r="G11" s="859"/>
      <c r="H11" s="859"/>
      <c r="I11" s="859"/>
      <c r="J11" s="98"/>
      <c r="K11" s="10"/>
      <c r="L11" s="10"/>
    </row>
    <row r="12" spans="1:13" ht="15.5" x14ac:dyDescent="0.3">
      <c r="A12" s="948"/>
      <c r="B12" s="860" t="s">
        <v>1890</v>
      </c>
      <c r="C12" s="860"/>
      <c r="D12" s="861"/>
      <c r="E12" s="1139" t="s">
        <v>1738</v>
      </c>
      <c r="F12" s="1140"/>
      <c r="G12" s="1141"/>
      <c r="H12" s="1142"/>
      <c r="I12" s="1142"/>
      <c r="J12" s="98"/>
    </row>
    <row r="13" spans="1:13" ht="6" customHeight="1" x14ac:dyDescent="0.3">
      <c r="A13" s="948"/>
      <c r="B13" s="953"/>
      <c r="C13" s="953"/>
      <c r="D13" s="953"/>
      <c r="E13" s="953"/>
      <c r="F13" s="953"/>
      <c r="G13" s="953"/>
      <c r="H13" s="953"/>
      <c r="I13" s="953"/>
      <c r="J13" s="98"/>
    </row>
    <row r="14" spans="1:13" ht="17.25" customHeight="1" x14ac:dyDescent="0.35">
      <c r="A14" s="948"/>
      <c r="B14" s="954" t="s">
        <v>1739</v>
      </c>
      <c r="C14" s="955"/>
      <c r="D14" s="955"/>
      <c r="E14" s="956"/>
      <c r="F14" s="12"/>
      <c r="G14" s="844"/>
      <c r="H14" s="845"/>
      <c r="I14" s="845"/>
      <c r="J14" s="98"/>
    </row>
    <row r="15" spans="1:13" x14ac:dyDescent="0.3">
      <c r="A15" s="948"/>
      <c r="B15" s="863" t="s">
        <v>2031</v>
      </c>
      <c r="C15" s="863"/>
      <c r="D15" s="863"/>
      <c r="E15" s="863"/>
      <c r="F15" s="863"/>
      <c r="G15" s="863"/>
      <c r="H15" s="863"/>
      <c r="I15" s="863"/>
      <c r="J15" s="133"/>
    </row>
    <row r="16" spans="1:13" ht="21" customHeight="1" x14ac:dyDescent="0.3">
      <c r="A16" s="948"/>
      <c r="B16" s="862"/>
      <c r="C16" s="862"/>
      <c r="D16" s="862"/>
      <c r="E16" s="862"/>
      <c r="F16" s="862"/>
      <c r="G16" s="862"/>
      <c r="H16" s="862"/>
      <c r="I16" s="862"/>
      <c r="J16" s="98"/>
    </row>
    <row r="17" spans="1:16" ht="15.5" x14ac:dyDescent="0.3">
      <c r="A17" s="948"/>
      <c r="B17" s="100" t="s">
        <v>1740</v>
      </c>
      <c r="C17" s="870"/>
      <c r="D17" s="875"/>
      <c r="E17" s="875"/>
      <c r="F17" s="875"/>
      <c r="G17" s="876"/>
      <c r="H17" s="101" t="s">
        <v>1741</v>
      </c>
      <c r="I17" s="84"/>
      <c r="J17" s="98"/>
    </row>
    <row r="18" spans="1:16" ht="15.5" x14ac:dyDescent="0.3">
      <c r="A18" s="948"/>
      <c r="B18" s="100" t="s">
        <v>1742</v>
      </c>
      <c r="C18" s="870"/>
      <c r="D18" s="875"/>
      <c r="E18" s="875"/>
      <c r="F18" s="876"/>
      <c r="G18" s="101" t="s">
        <v>1743</v>
      </c>
      <c r="H18" s="870" t="s">
        <v>9</v>
      </c>
      <c r="I18" s="876"/>
      <c r="J18" s="98"/>
    </row>
    <row r="19" spans="1:16" ht="15.5" x14ac:dyDescent="0.3">
      <c r="A19" s="948"/>
      <c r="B19" s="100" t="s">
        <v>1946</v>
      </c>
      <c r="C19" s="84"/>
      <c r="D19" s="99" t="s">
        <v>1744</v>
      </c>
      <c r="E19" s="84"/>
      <c r="F19" s="99" t="s">
        <v>1745</v>
      </c>
      <c r="G19" s="851"/>
      <c r="H19" s="852"/>
      <c r="I19" s="853"/>
      <c r="J19" s="98"/>
    </row>
    <row r="20" spans="1:16" ht="23.15" customHeight="1" x14ac:dyDescent="0.35">
      <c r="A20" s="948"/>
      <c r="B20" s="854" t="s">
        <v>1938</v>
      </c>
      <c r="C20" s="854"/>
      <c r="D20" s="854"/>
      <c r="E20" s="854"/>
      <c r="F20" s="854"/>
      <c r="G20" s="854"/>
      <c r="H20" s="854"/>
      <c r="I20" s="854"/>
      <c r="J20" s="98"/>
    </row>
    <row r="21" spans="1:16" ht="26.5" customHeight="1" x14ac:dyDescent="0.3">
      <c r="A21" s="948"/>
      <c r="B21" s="855"/>
      <c r="C21" s="856"/>
      <c r="D21" s="856"/>
      <c r="E21" s="856"/>
      <c r="F21" s="856"/>
      <c r="G21" s="856"/>
      <c r="H21" s="856"/>
      <c r="I21" s="857"/>
      <c r="J21" s="98"/>
      <c r="K21" s="10"/>
      <c r="L21" s="10"/>
    </row>
    <row r="22" spans="1:16" ht="23.5" customHeight="1" x14ac:dyDescent="0.3">
      <c r="A22" s="948"/>
      <c r="B22" s="858"/>
      <c r="C22" s="858"/>
      <c r="D22" s="858"/>
      <c r="E22" s="858"/>
      <c r="F22" s="858"/>
      <c r="G22" s="858"/>
      <c r="H22" s="858"/>
      <c r="I22" s="858"/>
      <c r="J22" s="98"/>
    </row>
    <row r="23" spans="1:16" s="24" customFormat="1" ht="16.5" customHeight="1" x14ac:dyDescent="0.35">
      <c r="A23" s="948"/>
      <c r="B23" s="849" t="s">
        <v>1871</v>
      </c>
      <c r="C23" s="850"/>
      <c r="D23" s="846" t="s">
        <v>1835</v>
      </c>
      <c r="E23" s="847"/>
      <c r="F23" s="848"/>
      <c r="G23" s="97" t="s">
        <v>1916</v>
      </c>
      <c r="H23" s="85"/>
      <c r="I23" s="48"/>
      <c r="J23" s="98"/>
      <c r="M23" s="129"/>
    </row>
    <row r="24" spans="1:16" ht="6.65" customHeight="1" x14ac:dyDescent="0.3">
      <c r="A24" s="948"/>
      <c r="B24" s="862"/>
      <c r="C24" s="862"/>
      <c r="D24" s="862"/>
      <c r="E24" s="862"/>
      <c r="F24" s="862"/>
      <c r="G24" s="862"/>
      <c r="H24" s="862"/>
      <c r="I24" s="862"/>
      <c r="J24" s="98"/>
    </row>
    <row r="25" spans="1:16" ht="15" customHeight="1" x14ac:dyDescent="0.35">
      <c r="A25" s="948"/>
      <c r="B25" s="933" t="s">
        <v>1917</v>
      </c>
      <c r="C25" s="982"/>
      <c r="D25" s="914"/>
      <c r="E25" s="870" t="s">
        <v>9</v>
      </c>
      <c r="F25" s="551"/>
      <c r="G25" s="1060"/>
      <c r="H25" s="1105"/>
      <c r="I25" s="893"/>
      <c r="J25" s="98"/>
      <c r="K25" s="93"/>
      <c r="L25" s="93"/>
      <c r="M25" s="93"/>
      <c r="O25" s="93"/>
      <c r="P25" s="93"/>
    </row>
    <row r="26" spans="1:16" ht="5.15" customHeight="1" x14ac:dyDescent="0.3">
      <c r="A26" s="948"/>
      <c r="B26" s="1016"/>
      <c r="C26" s="1016"/>
      <c r="D26" s="1016"/>
      <c r="E26" s="1016"/>
      <c r="F26" s="1016"/>
      <c r="G26" s="1016"/>
      <c r="H26" s="1016"/>
      <c r="I26" s="1016"/>
      <c r="J26" s="98"/>
      <c r="K26" s="93"/>
      <c r="L26" s="93"/>
      <c r="M26" s="93"/>
      <c r="O26" s="93"/>
      <c r="P26" s="93"/>
    </row>
    <row r="27" spans="1:16" ht="12.75" customHeight="1" x14ac:dyDescent="0.3">
      <c r="A27" s="948"/>
      <c r="B27" s="905" t="s">
        <v>1872</v>
      </c>
      <c r="C27" s="905"/>
      <c r="D27" s="905"/>
      <c r="E27" s="905"/>
      <c r="F27" s="905"/>
      <c r="G27" s="905"/>
      <c r="H27" s="905"/>
      <c r="I27" s="905"/>
      <c r="J27" s="98"/>
      <c r="K27" s="93"/>
      <c r="L27" s="93"/>
      <c r="M27" s="93"/>
      <c r="O27" s="93"/>
      <c r="P27" s="93"/>
    </row>
    <row r="28" spans="1:16" ht="28.5" customHeight="1" x14ac:dyDescent="0.3">
      <c r="A28" s="948"/>
      <c r="B28" s="855"/>
      <c r="C28" s="879"/>
      <c r="D28" s="879"/>
      <c r="E28" s="879"/>
      <c r="F28" s="879"/>
      <c r="G28" s="879"/>
      <c r="H28" s="879"/>
      <c r="I28" s="881"/>
      <c r="J28" s="98"/>
      <c r="K28" s="93"/>
      <c r="L28" s="93"/>
      <c r="M28" s="93"/>
      <c r="O28" s="93"/>
      <c r="P28" s="93"/>
    </row>
    <row r="29" spans="1:16" s="91" customFormat="1" ht="12.65" customHeight="1" x14ac:dyDescent="0.3">
      <c r="A29" s="948"/>
      <c r="B29" s="862"/>
      <c r="C29" s="862"/>
      <c r="D29" s="862"/>
      <c r="E29" s="862"/>
      <c r="F29" s="862"/>
      <c r="G29" s="862"/>
      <c r="H29" s="862"/>
      <c r="I29" s="862"/>
      <c r="J29" s="90"/>
      <c r="K29" s="89"/>
      <c r="L29" s="89"/>
      <c r="M29" s="89"/>
      <c r="O29" s="89"/>
      <c r="P29" s="89"/>
    </row>
    <row r="30" spans="1:16" ht="15" customHeight="1" x14ac:dyDescent="0.35">
      <c r="A30" s="948"/>
      <c r="B30" s="849" t="s">
        <v>2112</v>
      </c>
      <c r="C30" s="869"/>
      <c r="D30" s="869"/>
      <c r="E30" s="869"/>
      <c r="F30" s="870" t="s">
        <v>9</v>
      </c>
      <c r="G30" s="871"/>
      <c r="H30" s="740"/>
      <c r="J30" s="163"/>
      <c r="K30" s="95"/>
      <c r="L30" s="95"/>
      <c r="M30" s="95"/>
      <c r="O30" s="95"/>
    </row>
    <row r="31" spans="1:16" s="122" customFormat="1" ht="4" customHeight="1" x14ac:dyDescent="0.3">
      <c r="A31" s="948"/>
      <c r="B31" s="164"/>
      <c r="C31" s="164"/>
      <c r="D31" s="164"/>
      <c r="E31" s="164"/>
      <c r="F31" s="164"/>
      <c r="G31" s="164"/>
      <c r="H31" s="164"/>
      <c r="I31" s="164"/>
      <c r="J31" s="145"/>
      <c r="K31" s="165"/>
      <c r="L31" s="165"/>
      <c r="M31" s="165"/>
      <c r="O31" s="165"/>
      <c r="P31" s="165"/>
    </row>
    <row r="32" spans="1:16" s="91" customFormat="1" ht="16.5" customHeight="1" x14ac:dyDescent="0.3">
      <c r="A32" s="948"/>
      <c r="B32" s="864" t="s">
        <v>2110</v>
      </c>
      <c r="C32" s="865"/>
      <c r="D32" s="865"/>
      <c r="E32" s="866"/>
      <c r="F32" s="855"/>
      <c r="G32" s="867"/>
      <c r="H32" s="867"/>
      <c r="I32" s="868"/>
      <c r="J32" s="90"/>
      <c r="K32" s="89"/>
      <c r="L32" s="89"/>
      <c r="M32" s="89"/>
      <c r="O32" s="89"/>
      <c r="P32" s="89"/>
    </row>
    <row r="33" spans="1:16384" ht="12" customHeight="1" x14ac:dyDescent="0.3">
      <c r="A33" s="948"/>
      <c r="B33" s="918"/>
      <c r="C33" s="918"/>
      <c r="D33" s="918"/>
      <c r="E33" s="918"/>
      <c r="F33" s="919"/>
      <c r="G33" s="919"/>
      <c r="H33" s="919"/>
      <c r="I33" s="919"/>
      <c r="J33" s="98"/>
    </row>
    <row r="34" spans="1:16384" ht="18" customHeight="1" x14ac:dyDescent="0.4">
      <c r="A34" s="948"/>
      <c r="B34" s="920" t="s">
        <v>1746</v>
      </c>
      <c r="C34" s="920"/>
      <c r="D34" s="920"/>
      <c r="E34" s="920"/>
      <c r="F34" s="920"/>
      <c r="G34" s="920"/>
      <c r="H34" s="920"/>
      <c r="I34" s="920"/>
      <c r="J34" s="98"/>
    </row>
    <row r="35" spans="1:16384" ht="4.5" customHeight="1" x14ac:dyDescent="0.3">
      <c r="A35" s="948"/>
      <c r="B35" s="1123"/>
      <c r="C35" s="1123"/>
      <c r="D35" s="1123"/>
      <c r="E35" s="1123"/>
      <c r="F35" s="1123"/>
      <c r="G35" s="1123"/>
      <c r="H35" s="1123"/>
      <c r="I35" s="1123"/>
      <c r="J35" s="98"/>
    </row>
    <row r="36" spans="1:16384" ht="15" customHeight="1" x14ac:dyDescent="0.35">
      <c r="A36" s="948"/>
      <c r="B36" s="922" t="s">
        <v>2044</v>
      </c>
      <c r="C36" s="922"/>
      <c r="D36" s="922"/>
      <c r="E36" s="922"/>
      <c r="F36" s="870" t="s">
        <v>1747</v>
      </c>
      <c r="G36" s="875"/>
      <c r="H36" s="1127"/>
      <c r="I36" s="384"/>
      <c r="J36" s="98"/>
    </row>
    <row r="37" spans="1:16384" ht="3.75" customHeight="1" x14ac:dyDescent="0.35">
      <c r="A37" s="948"/>
      <c r="B37" s="921"/>
      <c r="C37" s="845"/>
      <c r="D37" s="845"/>
      <c r="E37" s="845"/>
      <c r="F37" s="845"/>
      <c r="G37" s="845"/>
      <c r="H37" s="845"/>
      <c r="I37" s="845"/>
      <c r="J37" s="98"/>
    </row>
    <row r="38" spans="1:16384" ht="30" customHeight="1" x14ac:dyDescent="0.3">
      <c r="A38" s="948"/>
      <c r="B38" s="112" t="s">
        <v>1939</v>
      </c>
      <c r="C38" s="855"/>
      <c r="D38" s="879"/>
      <c r="E38" s="879"/>
      <c r="F38" s="879"/>
      <c r="G38" s="879"/>
      <c r="H38" s="879"/>
      <c r="I38" s="881"/>
      <c r="J38" s="98"/>
    </row>
    <row r="39" spans="1:16384" ht="46" customHeight="1" x14ac:dyDescent="0.3">
      <c r="A39" s="948"/>
      <c r="B39" s="905" t="s">
        <v>2131</v>
      </c>
      <c r="C39" s="905"/>
      <c r="D39" s="905"/>
      <c r="E39" s="905"/>
      <c r="F39" s="905"/>
      <c r="G39" s="905"/>
      <c r="H39" s="905"/>
      <c r="I39" s="905"/>
      <c r="J39" s="98"/>
      <c r="M39" s="127"/>
    </row>
    <row r="40" spans="1:16384" ht="54.75" customHeight="1" x14ac:dyDescent="0.3">
      <c r="A40" s="948"/>
      <c r="B40" s="855"/>
      <c r="C40" s="879"/>
      <c r="D40" s="879"/>
      <c r="E40" s="879"/>
      <c r="F40" s="879"/>
      <c r="G40" s="879"/>
      <c r="H40" s="879"/>
      <c r="I40" s="881"/>
      <c r="J40" s="98"/>
    </row>
    <row r="41" spans="1:16384" ht="3.65" customHeight="1" x14ac:dyDescent="0.35">
      <c r="A41" s="948"/>
      <c r="B41" s="945"/>
      <c r="C41" s="1076"/>
      <c r="D41" s="1076"/>
      <c r="E41" s="1076"/>
      <c r="F41" s="1076"/>
      <c r="G41" s="1076"/>
      <c r="H41" s="1076"/>
      <c r="I41" s="1076"/>
      <c r="J41" s="123"/>
      <c r="K41" s="123"/>
      <c r="L41" s="123"/>
      <c r="M41" s="123"/>
      <c r="N41" s="123"/>
      <c r="O41" s="123"/>
      <c r="P41" s="123"/>
      <c r="Q41" s="921"/>
      <c r="R41" s="845"/>
      <c r="S41" s="845"/>
      <c r="T41" s="845"/>
      <c r="U41" s="845"/>
      <c r="V41" s="845"/>
      <c r="W41" s="845"/>
      <c r="X41" s="845"/>
      <c r="Y41" s="921"/>
      <c r="Z41" s="845"/>
      <c r="AA41" s="845"/>
      <c r="AB41" s="845"/>
      <c r="AC41" s="845"/>
      <c r="AD41" s="845"/>
      <c r="AE41" s="845"/>
      <c r="AF41" s="845"/>
      <c r="AG41" s="921"/>
      <c r="AH41" s="845"/>
      <c r="AI41" s="845"/>
      <c r="AJ41" s="845"/>
      <c r="AK41" s="845"/>
      <c r="AL41" s="845"/>
      <c r="AM41" s="845"/>
      <c r="AN41" s="845"/>
      <c r="AO41" s="921"/>
      <c r="AP41" s="845"/>
      <c r="AQ41" s="845"/>
      <c r="AR41" s="845"/>
      <c r="AS41" s="845"/>
      <c r="AT41" s="845"/>
      <c r="AU41" s="845"/>
      <c r="AV41" s="845"/>
      <c r="AW41" s="921"/>
      <c r="AX41" s="845"/>
      <c r="AY41" s="845"/>
      <c r="AZ41" s="845"/>
      <c r="BA41" s="845"/>
      <c r="BB41" s="845"/>
      <c r="BC41" s="845"/>
      <c r="BD41" s="845"/>
      <c r="BE41" s="921"/>
      <c r="BF41" s="845"/>
      <c r="BG41" s="845"/>
      <c r="BH41" s="845"/>
      <c r="BI41" s="845"/>
      <c r="BJ41" s="845"/>
      <c r="BK41" s="845"/>
      <c r="BL41" s="845"/>
      <c r="BM41" s="921"/>
      <c r="BN41" s="845"/>
      <c r="BO41" s="845"/>
      <c r="BP41" s="845"/>
      <c r="BQ41" s="845"/>
      <c r="BR41" s="845"/>
      <c r="BS41" s="845"/>
      <c r="BT41" s="845"/>
      <c r="BU41" s="921"/>
      <c r="BV41" s="845"/>
      <c r="BW41" s="845"/>
      <c r="BX41" s="845"/>
      <c r="BY41" s="845"/>
      <c r="BZ41" s="845"/>
      <c r="CA41" s="845"/>
      <c r="CB41" s="845"/>
      <c r="CC41" s="921"/>
      <c r="CD41" s="845"/>
      <c r="CE41" s="845"/>
      <c r="CF41" s="845"/>
      <c r="CG41" s="845"/>
      <c r="CH41" s="845"/>
      <c r="CI41" s="845"/>
      <c r="CJ41" s="845"/>
      <c r="CK41" s="921"/>
      <c r="CL41" s="845"/>
      <c r="CM41" s="845"/>
      <c r="CN41" s="845"/>
      <c r="CO41" s="845"/>
      <c r="CP41" s="845"/>
      <c r="CQ41" s="845"/>
      <c r="CR41" s="845"/>
      <c r="CS41" s="921"/>
      <c r="CT41" s="845"/>
      <c r="CU41" s="845"/>
      <c r="CV41" s="845"/>
      <c r="CW41" s="845"/>
      <c r="CX41" s="845"/>
      <c r="CY41" s="845"/>
      <c r="CZ41" s="845"/>
      <c r="DA41" s="921"/>
      <c r="DB41" s="845"/>
      <c r="DC41" s="845"/>
      <c r="DD41" s="845"/>
      <c r="DE41" s="845"/>
      <c r="DF41" s="845"/>
      <c r="DG41" s="845"/>
      <c r="DH41" s="845"/>
      <c r="DI41" s="921"/>
      <c r="DJ41" s="845"/>
      <c r="DK41" s="845"/>
      <c r="DL41" s="845"/>
      <c r="DM41" s="845"/>
      <c r="DN41" s="845"/>
      <c r="DO41" s="845"/>
      <c r="DP41" s="845"/>
      <c r="DQ41" s="921"/>
      <c r="DR41" s="845"/>
      <c r="DS41" s="845"/>
      <c r="DT41" s="845"/>
      <c r="DU41" s="845"/>
      <c r="DV41" s="845"/>
      <c r="DW41" s="845"/>
      <c r="DX41" s="845"/>
      <c r="DY41" s="921"/>
      <c r="DZ41" s="845"/>
      <c r="EA41" s="845"/>
      <c r="EB41" s="845"/>
      <c r="EC41" s="845"/>
      <c r="ED41" s="845"/>
      <c r="EE41" s="845"/>
      <c r="EF41" s="845"/>
      <c r="EG41" s="921"/>
      <c r="EH41" s="845"/>
      <c r="EI41" s="845"/>
      <c r="EJ41" s="845"/>
      <c r="EK41" s="845"/>
      <c r="EL41" s="845"/>
      <c r="EM41" s="845"/>
      <c r="EN41" s="845"/>
      <c r="EO41" s="921"/>
      <c r="EP41" s="845"/>
      <c r="EQ41" s="845"/>
      <c r="ER41" s="845"/>
      <c r="ES41" s="845"/>
      <c r="ET41" s="845"/>
      <c r="EU41" s="845"/>
      <c r="EV41" s="845"/>
      <c r="EW41" s="921"/>
      <c r="EX41" s="845"/>
      <c r="EY41" s="845"/>
      <c r="EZ41" s="845"/>
      <c r="FA41" s="845"/>
      <c r="FB41" s="845"/>
      <c r="FC41" s="845"/>
      <c r="FD41" s="845"/>
      <c r="FE41" s="921"/>
      <c r="FF41" s="845"/>
      <c r="FG41" s="845"/>
      <c r="FH41" s="845"/>
      <c r="FI41" s="845"/>
      <c r="FJ41" s="845"/>
      <c r="FK41" s="845"/>
      <c r="FL41" s="845"/>
      <c r="FM41" s="921"/>
      <c r="FN41" s="845"/>
      <c r="FO41" s="845"/>
      <c r="FP41" s="845"/>
      <c r="FQ41" s="845"/>
      <c r="FR41" s="845"/>
      <c r="FS41" s="845"/>
      <c r="FT41" s="845"/>
      <c r="FU41" s="921"/>
      <c r="FV41" s="845"/>
      <c r="FW41" s="845"/>
      <c r="FX41" s="845"/>
      <c r="FY41" s="845"/>
      <c r="FZ41" s="845"/>
      <c r="GA41" s="845"/>
      <c r="GB41" s="845"/>
      <c r="GC41" s="921"/>
      <c r="GD41" s="845"/>
      <c r="GE41" s="845"/>
      <c r="GF41" s="845"/>
      <c r="GG41" s="845"/>
      <c r="GH41" s="845"/>
      <c r="GI41" s="845"/>
      <c r="GJ41" s="845"/>
      <c r="GK41" s="921"/>
      <c r="GL41" s="845"/>
      <c r="GM41" s="845"/>
      <c r="GN41" s="845"/>
      <c r="GO41" s="845"/>
      <c r="GP41" s="845"/>
      <c r="GQ41" s="845"/>
      <c r="GR41" s="845"/>
      <c r="GS41" s="921"/>
      <c r="GT41" s="845"/>
      <c r="GU41" s="845"/>
      <c r="GV41" s="845"/>
      <c r="GW41" s="845"/>
      <c r="GX41" s="845"/>
      <c r="GY41" s="845"/>
      <c r="GZ41" s="845"/>
      <c r="HA41" s="921"/>
      <c r="HB41" s="845"/>
      <c r="HC41" s="845"/>
      <c r="HD41" s="845"/>
      <c r="HE41" s="845"/>
      <c r="HF41" s="845"/>
      <c r="HG41" s="845"/>
      <c r="HH41" s="845"/>
      <c r="HI41" s="921"/>
      <c r="HJ41" s="845"/>
      <c r="HK41" s="845"/>
      <c r="HL41" s="845"/>
      <c r="HM41" s="845"/>
      <c r="HN41" s="845"/>
      <c r="HO41" s="845"/>
      <c r="HP41" s="845"/>
      <c r="HQ41" s="921"/>
      <c r="HR41" s="845"/>
      <c r="HS41" s="845"/>
      <c r="HT41" s="845"/>
      <c r="HU41" s="845"/>
      <c r="HV41" s="845"/>
      <c r="HW41" s="845"/>
      <c r="HX41" s="845"/>
      <c r="HY41" s="921"/>
      <c r="HZ41" s="845"/>
      <c r="IA41" s="845"/>
      <c r="IB41" s="845"/>
      <c r="IC41" s="845"/>
      <c r="ID41" s="845"/>
      <c r="IE41" s="845"/>
      <c r="IF41" s="845"/>
      <c r="IG41" s="921"/>
      <c r="IH41" s="845"/>
      <c r="II41" s="845"/>
      <c r="IJ41" s="845"/>
      <c r="IK41" s="845"/>
      <c r="IL41" s="845"/>
      <c r="IM41" s="845"/>
      <c r="IN41" s="845"/>
      <c r="IO41" s="921"/>
      <c r="IP41" s="845"/>
      <c r="IQ41" s="845"/>
      <c r="IR41" s="845"/>
      <c r="IS41" s="845"/>
      <c r="IT41" s="845"/>
      <c r="IU41" s="845"/>
      <c r="IV41" s="845"/>
      <c r="IW41" s="921"/>
      <c r="IX41" s="845"/>
      <c r="IY41" s="845"/>
      <c r="IZ41" s="845"/>
      <c r="JA41" s="845"/>
      <c r="JB41" s="845"/>
      <c r="JC41" s="845"/>
      <c r="JD41" s="845"/>
      <c r="JE41" s="921"/>
      <c r="JF41" s="845"/>
      <c r="JG41" s="845"/>
      <c r="JH41" s="845"/>
      <c r="JI41" s="845"/>
      <c r="JJ41" s="845"/>
      <c r="JK41" s="845"/>
      <c r="JL41" s="845"/>
      <c r="JM41" s="921"/>
      <c r="JN41" s="845"/>
      <c r="JO41" s="845"/>
      <c r="JP41" s="845"/>
      <c r="JQ41" s="845"/>
      <c r="JR41" s="845"/>
      <c r="JS41" s="845"/>
      <c r="JT41" s="845"/>
      <c r="JU41" s="921"/>
      <c r="JV41" s="845"/>
      <c r="JW41" s="845"/>
      <c r="JX41" s="845"/>
      <c r="JY41" s="845"/>
      <c r="JZ41" s="845"/>
      <c r="KA41" s="845"/>
      <c r="KB41" s="845"/>
      <c r="KC41" s="921"/>
      <c r="KD41" s="845"/>
      <c r="KE41" s="845"/>
      <c r="KF41" s="845"/>
      <c r="KG41" s="845"/>
      <c r="KH41" s="845"/>
      <c r="KI41" s="845"/>
      <c r="KJ41" s="845"/>
      <c r="KK41" s="921"/>
      <c r="KL41" s="845"/>
      <c r="KM41" s="845"/>
      <c r="KN41" s="845"/>
      <c r="KO41" s="845"/>
      <c r="KP41" s="845"/>
      <c r="KQ41" s="845"/>
      <c r="KR41" s="845"/>
      <c r="KS41" s="921"/>
      <c r="KT41" s="845"/>
      <c r="KU41" s="845"/>
      <c r="KV41" s="845"/>
      <c r="KW41" s="845"/>
      <c r="KX41" s="845"/>
      <c r="KY41" s="845"/>
      <c r="KZ41" s="845"/>
      <c r="LA41" s="921"/>
      <c r="LB41" s="845"/>
      <c r="LC41" s="845"/>
      <c r="LD41" s="845"/>
      <c r="LE41" s="845"/>
      <c r="LF41" s="845"/>
      <c r="LG41" s="845"/>
      <c r="LH41" s="845"/>
      <c r="LI41" s="921"/>
      <c r="LJ41" s="845"/>
      <c r="LK41" s="845"/>
      <c r="LL41" s="845"/>
      <c r="LM41" s="845"/>
      <c r="LN41" s="845"/>
      <c r="LO41" s="845"/>
      <c r="LP41" s="845"/>
      <c r="LQ41" s="921"/>
      <c r="LR41" s="845"/>
      <c r="LS41" s="845"/>
      <c r="LT41" s="845"/>
      <c r="LU41" s="845"/>
      <c r="LV41" s="845"/>
      <c r="LW41" s="845"/>
      <c r="LX41" s="845"/>
      <c r="LY41" s="921"/>
      <c r="LZ41" s="845"/>
      <c r="MA41" s="845"/>
      <c r="MB41" s="845"/>
      <c r="MC41" s="845"/>
      <c r="MD41" s="845"/>
      <c r="ME41" s="845"/>
      <c r="MF41" s="845"/>
      <c r="MG41" s="921"/>
      <c r="MH41" s="845"/>
      <c r="MI41" s="845"/>
      <c r="MJ41" s="845"/>
      <c r="MK41" s="845"/>
      <c r="ML41" s="845"/>
      <c r="MM41" s="845"/>
      <c r="MN41" s="845"/>
      <c r="MO41" s="921"/>
      <c r="MP41" s="845"/>
      <c r="MQ41" s="845"/>
      <c r="MR41" s="845"/>
      <c r="MS41" s="845"/>
      <c r="MT41" s="845"/>
      <c r="MU41" s="845"/>
      <c r="MV41" s="845"/>
      <c r="MW41" s="921"/>
      <c r="MX41" s="845"/>
      <c r="MY41" s="845"/>
      <c r="MZ41" s="845"/>
      <c r="NA41" s="845"/>
      <c r="NB41" s="845"/>
      <c r="NC41" s="845"/>
      <c r="ND41" s="845"/>
      <c r="NE41" s="921"/>
      <c r="NF41" s="845"/>
      <c r="NG41" s="845"/>
      <c r="NH41" s="845"/>
      <c r="NI41" s="845"/>
      <c r="NJ41" s="845"/>
      <c r="NK41" s="845"/>
      <c r="NL41" s="845"/>
      <c r="NM41" s="921"/>
      <c r="NN41" s="845"/>
      <c r="NO41" s="845"/>
      <c r="NP41" s="845"/>
      <c r="NQ41" s="845"/>
      <c r="NR41" s="845"/>
      <c r="NS41" s="845"/>
      <c r="NT41" s="845"/>
      <c r="NU41" s="921"/>
      <c r="NV41" s="845"/>
      <c r="NW41" s="845"/>
      <c r="NX41" s="845"/>
      <c r="NY41" s="845"/>
      <c r="NZ41" s="845"/>
      <c r="OA41" s="845"/>
      <c r="OB41" s="845"/>
      <c r="OC41" s="921"/>
      <c r="OD41" s="845"/>
      <c r="OE41" s="845"/>
      <c r="OF41" s="845"/>
      <c r="OG41" s="845"/>
      <c r="OH41" s="845"/>
      <c r="OI41" s="845"/>
      <c r="OJ41" s="845"/>
      <c r="OK41" s="921"/>
      <c r="OL41" s="845"/>
      <c r="OM41" s="845"/>
      <c r="ON41" s="845"/>
      <c r="OO41" s="845"/>
      <c r="OP41" s="845"/>
      <c r="OQ41" s="845"/>
      <c r="OR41" s="845"/>
      <c r="OS41" s="921"/>
      <c r="OT41" s="845"/>
      <c r="OU41" s="845"/>
      <c r="OV41" s="845"/>
      <c r="OW41" s="845"/>
      <c r="OX41" s="845"/>
      <c r="OY41" s="845"/>
      <c r="OZ41" s="845"/>
      <c r="PA41" s="921"/>
      <c r="PB41" s="845"/>
      <c r="PC41" s="845"/>
      <c r="PD41" s="845"/>
      <c r="PE41" s="845"/>
      <c r="PF41" s="845"/>
      <c r="PG41" s="845"/>
      <c r="PH41" s="845"/>
      <c r="PI41" s="921"/>
      <c r="PJ41" s="845"/>
      <c r="PK41" s="845"/>
      <c r="PL41" s="845"/>
      <c r="PM41" s="845"/>
      <c r="PN41" s="845"/>
      <c r="PO41" s="845"/>
      <c r="PP41" s="845"/>
      <c r="PQ41" s="921"/>
      <c r="PR41" s="845"/>
      <c r="PS41" s="845"/>
      <c r="PT41" s="845"/>
      <c r="PU41" s="845"/>
      <c r="PV41" s="845"/>
      <c r="PW41" s="845"/>
      <c r="PX41" s="845"/>
      <c r="PY41" s="921"/>
      <c r="PZ41" s="845"/>
      <c r="QA41" s="845"/>
      <c r="QB41" s="845"/>
      <c r="QC41" s="845"/>
      <c r="QD41" s="845"/>
      <c r="QE41" s="845"/>
      <c r="QF41" s="845"/>
      <c r="QG41" s="921"/>
      <c r="QH41" s="845"/>
      <c r="QI41" s="845"/>
      <c r="QJ41" s="845"/>
      <c r="QK41" s="845"/>
      <c r="QL41" s="845"/>
      <c r="QM41" s="845"/>
      <c r="QN41" s="845"/>
      <c r="QO41" s="921"/>
      <c r="QP41" s="845"/>
      <c r="QQ41" s="845"/>
      <c r="QR41" s="845"/>
      <c r="QS41" s="845"/>
      <c r="QT41" s="845"/>
      <c r="QU41" s="845"/>
      <c r="QV41" s="845"/>
      <c r="QW41" s="921"/>
      <c r="QX41" s="845"/>
      <c r="QY41" s="845"/>
      <c r="QZ41" s="845"/>
      <c r="RA41" s="845"/>
      <c r="RB41" s="845"/>
      <c r="RC41" s="845"/>
      <c r="RD41" s="845"/>
      <c r="RE41" s="921"/>
      <c r="RF41" s="845"/>
      <c r="RG41" s="845"/>
      <c r="RH41" s="845"/>
      <c r="RI41" s="845"/>
      <c r="RJ41" s="845"/>
      <c r="RK41" s="845"/>
      <c r="RL41" s="845"/>
      <c r="RM41" s="921"/>
      <c r="RN41" s="845"/>
      <c r="RO41" s="845"/>
      <c r="RP41" s="845"/>
      <c r="RQ41" s="845"/>
      <c r="RR41" s="845"/>
      <c r="RS41" s="845"/>
      <c r="RT41" s="845"/>
      <c r="RU41" s="921"/>
      <c r="RV41" s="845"/>
      <c r="RW41" s="845"/>
      <c r="RX41" s="845"/>
      <c r="RY41" s="845"/>
      <c r="RZ41" s="845"/>
      <c r="SA41" s="845"/>
      <c r="SB41" s="845"/>
      <c r="SC41" s="921"/>
      <c r="SD41" s="845"/>
      <c r="SE41" s="845"/>
      <c r="SF41" s="845"/>
      <c r="SG41" s="845"/>
      <c r="SH41" s="845"/>
      <c r="SI41" s="845"/>
      <c r="SJ41" s="845"/>
      <c r="SK41" s="921"/>
      <c r="SL41" s="845"/>
      <c r="SM41" s="845"/>
      <c r="SN41" s="845"/>
      <c r="SO41" s="845"/>
      <c r="SP41" s="845"/>
      <c r="SQ41" s="845"/>
      <c r="SR41" s="845"/>
      <c r="SS41" s="921"/>
      <c r="ST41" s="845"/>
      <c r="SU41" s="845"/>
      <c r="SV41" s="845"/>
      <c r="SW41" s="845"/>
      <c r="SX41" s="845"/>
      <c r="SY41" s="845"/>
      <c r="SZ41" s="845"/>
      <c r="TA41" s="921"/>
      <c r="TB41" s="845"/>
      <c r="TC41" s="845"/>
      <c r="TD41" s="845"/>
      <c r="TE41" s="845"/>
      <c r="TF41" s="845"/>
      <c r="TG41" s="845"/>
      <c r="TH41" s="845"/>
      <c r="TI41" s="921"/>
      <c r="TJ41" s="845"/>
      <c r="TK41" s="845"/>
      <c r="TL41" s="845"/>
      <c r="TM41" s="845"/>
      <c r="TN41" s="845"/>
      <c r="TO41" s="845"/>
      <c r="TP41" s="845"/>
      <c r="TQ41" s="921"/>
      <c r="TR41" s="845"/>
      <c r="TS41" s="845"/>
      <c r="TT41" s="845"/>
      <c r="TU41" s="845"/>
      <c r="TV41" s="845"/>
      <c r="TW41" s="845"/>
      <c r="TX41" s="845"/>
      <c r="TY41" s="921"/>
      <c r="TZ41" s="845"/>
      <c r="UA41" s="845"/>
      <c r="UB41" s="845"/>
      <c r="UC41" s="845"/>
      <c r="UD41" s="845"/>
      <c r="UE41" s="845"/>
      <c r="UF41" s="845"/>
      <c r="UG41" s="921"/>
      <c r="UH41" s="845"/>
      <c r="UI41" s="845"/>
      <c r="UJ41" s="845"/>
      <c r="UK41" s="845"/>
      <c r="UL41" s="845"/>
      <c r="UM41" s="845"/>
      <c r="UN41" s="845"/>
      <c r="UO41" s="921"/>
      <c r="UP41" s="845"/>
      <c r="UQ41" s="845"/>
      <c r="UR41" s="845"/>
      <c r="US41" s="845"/>
      <c r="UT41" s="845"/>
      <c r="UU41" s="845"/>
      <c r="UV41" s="845"/>
      <c r="UW41" s="921"/>
      <c r="UX41" s="845"/>
      <c r="UY41" s="845"/>
      <c r="UZ41" s="845"/>
      <c r="VA41" s="845"/>
      <c r="VB41" s="845"/>
      <c r="VC41" s="845"/>
      <c r="VD41" s="845"/>
      <c r="VE41" s="921"/>
      <c r="VF41" s="845"/>
      <c r="VG41" s="845"/>
      <c r="VH41" s="845"/>
      <c r="VI41" s="845"/>
      <c r="VJ41" s="845"/>
      <c r="VK41" s="845"/>
      <c r="VL41" s="845"/>
      <c r="VM41" s="921"/>
      <c r="VN41" s="845"/>
      <c r="VO41" s="845"/>
      <c r="VP41" s="845"/>
      <c r="VQ41" s="845"/>
      <c r="VR41" s="845"/>
      <c r="VS41" s="845"/>
      <c r="VT41" s="845"/>
      <c r="VU41" s="921"/>
      <c r="VV41" s="845"/>
      <c r="VW41" s="845"/>
      <c r="VX41" s="845"/>
      <c r="VY41" s="845"/>
      <c r="VZ41" s="845"/>
      <c r="WA41" s="845"/>
      <c r="WB41" s="845"/>
      <c r="WC41" s="921"/>
      <c r="WD41" s="845"/>
      <c r="WE41" s="845"/>
      <c r="WF41" s="845"/>
      <c r="WG41" s="845"/>
      <c r="WH41" s="845"/>
      <c r="WI41" s="845"/>
      <c r="WJ41" s="845"/>
      <c r="WK41" s="921"/>
      <c r="WL41" s="845"/>
      <c r="WM41" s="845"/>
      <c r="WN41" s="845"/>
      <c r="WO41" s="845"/>
      <c r="WP41" s="845"/>
      <c r="WQ41" s="845"/>
      <c r="WR41" s="845"/>
      <c r="WS41" s="921"/>
      <c r="WT41" s="845"/>
      <c r="WU41" s="845"/>
      <c r="WV41" s="845"/>
      <c r="WW41" s="845"/>
      <c r="WX41" s="845"/>
      <c r="WY41" s="845"/>
      <c r="WZ41" s="845"/>
      <c r="XA41" s="921"/>
      <c r="XB41" s="845"/>
      <c r="XC41" s="845"/>
      <c r="XD41" s="845"/>
      <c r="XE41" s="845"/>
      <c r="XF41" s="845"/>
      <c r="XG41" s="845"/>
      <c r="XH41" s="845"/>
      <c r="XI41" s="921"/>
      <c r="XJ41" s="845"/>
      <c r="XK41" s="845"/>
      <c r="XL41" s="845"/>
      <c r="XM41" s="845"/>
      <c r="XN41" s="845"/>
      <c r="XO41" s="845"/>
      <c r="XP41" s="845"/>
      <c r="XQ41" s="921"/>
      <c r="XR41" s="845"/>
      <c r="XS41" s="845"/>
      <c r="XT41" s="845"/>
      <c r="XU41" s="845"/>
      <c r="XV41" s="845"/>
      <c r="XW41" s="845"/>
      <c r="XX41" s="845"/>
      <c r="XY41" s="921"/>
      <c r="XZ41" s="845"/>
      <c r="YA41" s="845"/>
      <c r="YB41" s="845"/>
      <c r="YC41" s="845"/>
      <c r="YD41" s="845"/>
      <c r="YE41" s="845"/>
      <c r="YF41" s="845"/>
      <c r="YG41" s="921"/>
      <c r="YH41" s="845"/>
      <c r="YI41" s="845"/>
      <c r="YJ41" s="845"/>
      <c r="YK41" s="845"/>
      <c r="YL41" s="845"/>
      <c r="YM41" s="845"/>
      <c r="YN41" s="845"/>
      <c r="YO41" s="921"/>
      <c r="YP41" s="845"/>
      <c r="YQ41" s="845"/>
      <c r="YR41" s="845"/>
      <c r="YS41" s="845"/>
      <c r="YT41" s="845"/>
      <c r="YU41" s="845"/>
      <c r="YV41" s="845"/>
      <c r="YW41" s="921"/>
      <c r="YX41" s="845"/>
      <c r="YY41" s="845"/>
      <c r="YZ41" s="845"/>
      <c r="ZA41" s="845"/>
      <c r="ZB41" s="845"/>
      <c r="ZC41" s="845"/>
      <c r="ZD41" s="845"/>
      <c r="ZE41" s="921"/>
      <c r="ZF41" s="845"/>
      <c r="ZG41" s="845"/>
      <c r="ZH41" s="845"/>
      <c r="ZI41" s="845"/>
      <c r="ZJ41" s="845"/>
      <c r="ZK41" s="845"/>
      <c r="ZL41" s="845"/>
      <c r="ZM41" s="921"/>
      <c r="ZN41" s="845"/>
      <c r="ZO41" s="845"/>
      <c r="ZP41" s="845"/>
      <c r="ZQ41" s="845"/>
      <c r="ZR41" s="845"/>
      <c r="ZS41" s="845"/>
      <c r="ZT41" s="845"/>
      <c r="ZU41" s="921"/>
      <c r="ZV41" s="845"/>
      <c r="ZW41" s="845"/>
      <c r="ZX41" s="845"/>
      <c r="ZY41" s="845"/>
      <c r="ZZ41" s="845"/>
      <c r="AAA41" s="845"/>
      <c r="AAB41" s="845"/>
      <c r="AAC41" s="921"/>
      <c r="AAD41" s="845"/>
      <c r="AAE41" s="845"/>
      <c r="AAF41" s="845"/>
      <c r="AAG41" s="845"/>
      <c r="AAH41" s="845"/>
      <c r="AAI41" s="845"/>
      <c r="AAJ41" s="845"/>
      <c r="AAK41" s="921"/>
      <c r="AAL41" s="845"/>
      <c r="AAM41" s="845"/>
      <c r="AAN41" s="845"/>
      <c r="AAO41" s="845"/>
      <c r="AAP41" s="845"/>
      <c r="AAQ41" s="845"/>
      <c r="AAR41" s="845"/>
      <c r="AAS41" s="921"/>
      <c r="AAT41" s="845"/>
      <c r="AAU41" s="845"/>
      <c r="AAV41" s="845"/>
      <c r="AAW41" s="845"/>
      <c r="AAX41" s="845"/>
      <c r="AAY41" s="845"/>
      <c r="AAZ41" s="845"/>
      <c r="ABA41" s="921"/>
      <c r="ABB41" s="845"/>
      <c r="ABC41" s="845"/>
      <c r="ABD41" s="845"/>
      <c r="ABE41" s="845"/>
      <c r="ABF41" s="845"/>
      <c r="ABG41" s="845"/>
      <c r="ABH41" s="845"/>
      <c r="ABI41" s="921"/>
      <c r="ABJ41" s="845"/>
      <c r="ABK41" s="845"/>
      <c r="ABL41" s="845"/>
      <c r="ABM41" s="845"/>
      <c r="ABN41" s="845"/>
      <c r="ABO41" s="845"/>
      <c r="ABP41" s="845"/>
      <c r="ABQ41" s="921"/>
      <c r="ABR41" s="845"/>
      <c r="ABS41" s="845"/>
      <c r="ABT41" s="845"/>
      <c r="ABU41" s="845"/>
      <c r="ABV41" s="845"/>
      <c r="ABW41" s="845"/>
      <c r="ABX41" s="845"/>
      <c r="ABY41" s="921"/>
      <c r="ABZ41" s="845"/>
      <c r="ACA41" s="845"/>
      <c r="ACB41" s="845"/>
      <c r="ACC41" s="845"/>
      <c r="ACD41" s="845"/>
      <c r="ACE41" s="845"/>
      <c r="ACF41" s="845"/>
      <c r="ACG41" s="921"/>
      <c r="ACH41" s="845"/>
      <c r="ACI41" s="845"/>
      <c r="ACJ41" s="845"/>
      <c r="ACK41" s="845"/>
      <c r="ACL41" s="845"/>
      <c r="ACM41" s="845"/>
      <c r="ACN41" s="845"/>
      <c r="ACO41" s="921"/>
      <c r="ACP41" s="845"/>
      <c r="ACQ41" s="845"/>
      <c r="ACR41" s="845"/>
      <c r="ACS41" s="845"/>
      <c r="ACT41" s="845"/>
      <c r="ACU41" s="845"/>
      <c r="ACV41" s="845"/>
      <c r="ACW41" s="921"/>
      <c r="ACX41" s="845"/>
      <c r="ACY41" s="845"/>
      <c r="ACZ41" s="845"/>
      <c r="ADA41" s="845"/>
      <c r="ADB41" s="845"/>
      <c r="ADC41" s="845"/>
      <c r="ADD41" s="845"/>
      <c r="ADE41" s="921"/>
      <c r="ADF41" s="845"/>
      <c r="ADG41" s="845"/>
      <c r="ADH41" s="845"/>
      <c r="ADI41" s="845"/>
      <c r="ADJ41" s="845"/>
      <c r="ADK41" s="845"/>
      <c r="ADL41" s="845"/>
      <c r="ADM41" s="921"/>
      <c r="ADN41" s="845"/>
      <c r="ADO41" s="845"/>
      <c r="ADP41" s="845"/>
      <c r="ADQ41" s="845"/>
      <c r="ADR41" s="845"/>
      <c r="ADS41" s="845"/>
      <c r="ADT41" s="845"/>
      <c r="ADU41" s="921"/>
      <c r="ADV41" s="845"/>
      <c r="ADW41" s="845"/>
      <c r="ADX41" s="845"/>
      <c r="ADY41" s="845"/>
      <c r="ADZ41" s="845"/>
      <c r="AEA41" s="845"/>
      <c r="AEB41" s="845"/>
      <c r="AEC41" s="921"/>
      <c r="AED41" s="845"/>
      <c r="AEE41" s="845"/>
      <c r="AEF41" s="845"/>
      <c r="AEG41" s="845"/>
      <c r="AEH41" s="845"/>
      <c r="AEI41" s="845"/>
      <c r="AEJ41" s="845"/>
      <c r="AEK41" s="921"/>
      <c r="AEL41" s="845"/>
      <c r="AEM41" s="845"/>
      <c r="AEN41" s="845"/>
      <c r="AEO41" s="845"/>
      <c r="AEP41" s="845"/>
      <c r="AEQ41" s="845"/>
      <c r="AER41" s="845"/>
      <c r="AES41" s="921"/>
      <c r="AET41" s="845"/>
      <c r="AEU41" s="845"/>
      <c r="AEV41" s="845"/>
      <c r="AEW41" s="845"/>
      <c r="AEX41" s="845"/>
      <c r="AEY41" s="845"/>
      <c r="AEZ41" s="845"/>
      <c r="AFA41" s="921"/>
      <c r="AFB41" s="845"/>
      <c r="AFC41" s="845"/>
      <c r="AFD41" s="845"/>
      <c r="AFE41" s="845"/>
      <c r="AFF41" s="845"/>
      <c r="AFG41" s="845"/>
      <c r="AFH41" s="845"/>
      <c r="AFI41" s="921"/>
      <c r="AFJ41" s="845"/>
      <c r="AFK41" s="845"/>
      <c r="AFL41" s="845"/>
      <c r="AFM41" s="845"/>
      <c r="AFN41" s="845"/>
      <c r="AFO41" s="845"/>
      <c r="AFP41" s="845"/>
      <c r="AFQ41" s="921"/>
      <c r="AFR41" s="845"/>
      <c r="AFS41" s="845"/>
      <c r="AFT41" s="845"/>
      <c r="AFU41" s="845"/>
      <c r="AFV41" s="845"/>
      <c r="AFW41" s="845"/>
      <c r="AFX41" s="845"/>
      <c r="AFY41" s="921"/>
      <c r="AFZ41" s="845"/>
      <c r="AGA41" s="845"/>
      <c r="AGB41" s="845"/>
      <c r="AGC41" s="845"/>
      <c r="AGD41" s="845"/>
      <c r="AGE41" s="845"/>
      <c r="AGF41" s="845"/>
      <c r="AGG41" s="921"/>
      <c r="AGH41" s="845"/>
      <c r="AGI41" s="845"/>
      <c r="AGJ41" s="845"/>
      <c r="AGK41" s="845"/>
      <c r="AGL41" s="845"/>
      <c r="AGM41" s="845"/>
      <c r="AGN41" s="845"/>
      <c r="AGO41" s="921"/>
      <c r="AGP41" s="845"/>
      <c r="AGQ41" s="845"/>
      <c r="AGR41" s="845"/>
      <c r="AGS41" s="845"/>
      <c r="AGT41" s="845"/>
      <c r="AGU41" s="845"/>
      <c r="AGV41" s="845"/>
      <c r="AGW41" s="921"/>
      <c r="AGX41" s="845"/>
      <c r="AGY41" s="845"/>
      <c r="AGZ41" s="845"/>
      <c r="AHA41" s="845"/>
      <c r="AHB41" s="845"/>
      <c r="AHC41" s="845"/>
      <c r="AHD41" s="845"/>
      <c r="AHE41" s="921"/>
      <c r="AHF41" s="845"/>
      <c r="AHG41" s="845"/>
      <c r="AHH41" s="845"/>
      <c r="AHI41" s="845"/>
      <c r="AHJ41" s="845"/>
      <c r="AHK41" s="845"/>
      <c r="AHL41" s="845"/>
      <c r="AHM41" s="921"/>
      <c r="AHN41" s="845"/>
      <c r="AHO41" s="845"/>
      <c r="AHP41" s="845"/>
      <c r="AHQ41" s="845"/>
      <c r="AHR41" s="845"/>
      <c r="AHS41" s="845"/>
      <c r="AHT41" s="845"/>
      <c r="AHU41" s="921"/>
      <c r="AHV41" s="845"/>
      <c r="AHW41" s="845"/>
      <c r="AHX41" s="845"/>
      <c r="AHY41" s="845"/>
      <c r="AHZ41" s="845"/>
      <c r="AIA41" s="845"/>
      <c r="AIB41" s="845"/>
      <c r="AIC41" s="921"/>
      <c r="AID41" s="845"/>
      <c r="AIE41" s="845"/>
      <c r="AIF41" s="845"/>
      <c r="AIG41" s="845"/>
      <c r="AIH41" s="845"/>
      <c r="AII41" s="845"/>
      <c r="AIJ41" s="845"/>
      <c r="AIK41" s="921"/>
      <c r="AIL41" s="845"/>
      <c r="AIM41" s="845"/>
      <c r="AIN41" s="845"/>
      <c r="AIO41" s="845"/>
      <c r="AIP41" s="845"/>
      <c r="AIQ41" s="845"/>
      <c r="AIR41" s="845"/>
      <c r="AIS41" s="921"/>
      <c r="AIT41" s="845"/>
      <c r="AIU41" s="845"/>
      <c r="AIV41" s="845"/>
      <c r="AIW41" s="845"/>
      <c r="AIX41" s="845"/>
      <c r="AIY41" s="845"/>
      <c r="AIZ41" s="845"/>
      <c r="AJA41" s="921"/>
      <c r="AJB41" s="845"/>
      <c r="AJC41" s="845"/>
      <c r="AJD41" s="845"/>
      <c r="AJE41" s="845"/>
      <c r="AJF41" s="845"/>
      <c r="AJG41" s="845"/>
      <c r="AJH41" s="845"/>
      <c r="AJI41" s="921"/>
      <c r="AJJ41" s="845"/>
      <c r="AJK41" s="845"/>
      <c r="AJL41" s="845"/>
      <c r="AJM41" s="845"/>
      <c r="AJN41" s="845"/>
      <c r="AJO41" s="845"/>
      <c r="AJP41" s="845"/>
      <c r="AJQ41" s="921"/>
      <c r="AJR41" s="845"/>
      <c r="AJS41" s="845"/>
      <c r="AJT41" s="845"/>
      <c r="AJU41" s="845"/>
      <c r="AJV41" s="845"/>
      <c r="AJW41" s="845"/>
      <c r="AJX41" s="845"/>
      <c r="AJY41" s="921"/>
      <c r="AJZ41" s="845"/>
      <c r="AKA41" s="845"/>
      <c r="AKB41" s="845"/>
      <c r="AKC41" s="845"/>
      <c r="AKD41" s="845"/>
      <c r="AKE41" s="845"/>
      <c r="AKF41" s="845"/>
      <c r="AKG41" s="921"/>
      <c r="AKH41" s="845"/>
      <c r="AKI41" s="845"/>
      <c r="AKJ41" s="845"/>
      <c r="AKK41" s="845"/>
      <c r="AKL41" s="845"/>
      <c r="AKM41" s="845"/>
      <c r="AKN41" s="845"/>
      <c r="AKO41" s="921"/>
      <c r="AKP41" s="845"/>
      <c r="AKQ41" s="845"/>
      <c r="AKR41" s="845"/>
      <c r="AKS41" s="845"/>
      <c r="AKT41" s="845"/>
      <c r="AKU41" s="845"/>
      <c r="AKV41" s="845"/>
      <c r="AKW41" s="921"/>
      <c r="AKX41" s="845"/>
      <c r="AKY41" s="845"/>
      <c r="AKZ41" s="845"/>
      <c r="ALA41" s="845"/>
      <c r="ALB41" s="845"/>
      <c r="ALC41" s="845"/>
      <c r="ALD41" s="845"/>
      <c r="ALE41" s="921"/>
      <c r="ALF41" s="845"/>
      <c r="ALG41" s="845"/>
      <c r="ALH41" s="845"/>
      <c r="ALI41" s="845"/>
      <c r="ALJ41" s="845"/>
      <c r="ALK41" s="845"/>
      <c r="ALL41" s="845"/>
      <c r="ALM41" s="921"/>
      <c r="ALN41" s="845"/>
      <c r="ALO41" s="845"/>
      <c r="ALP41" s="845"/>
      <c r="ALQ41" s="845"/>
      <c r="ALR41" s="845"/>
      <c r="ALS41" s="845"/>
      <c r="ALT41" s="845"/>
      <c r="ALU41" s="921"/>
      <c r="ALV41" s="845"/>
      <c r="ALW41" s="845"/>
      <c r="ALX41" s="845"/>
      <c r="ALY41" s="845"/>
      <c r="ALZ41" s="845"/>
      <c r="AMA41" s="845"/>
      <c r="AMB41" s="845"/>
      <c r="AMC41" s="921"/>
      <c r="AMD41" s="845"/>
      <c r="AME41" s="845"/>
      <c r="AMF41" s="845"/>
      <c r="AMG41" s="845"/>
      <c r="AMH41" s="845"/>
      <c r="AMI41" s="845"/>
      <c r="AMJ41" s="845"/>
      <c r="AMK41" s="921"/>
      <c r="AML41" s="845"/>
      <c r="AMM41" s="845"/>
      <c r="AMN41" s="845"/>
      <c r="AMO41" s="845"/>
      <c r="AMP41" s="845"/>
      <c r="AMQ41" s="845"/>
      <c r="AMR41" s="845"/>
      <c r="AMS41" s="921"/>
      <c r="AMT41" s="845"/>
      <c r="AMU41" s="845"/>
      <c r="AMV41" s="845"/>
      <c r="AMW41" s="845"/>
      <c r="AMX41" s="845"/>
      <c r="AMY41" s="845"/>
      <c r="AMZ41" s="845"/>
      <c r="ANA41" s="921"/>
      <c r="ANB41" s="845"/>
      <c r="ANC41" s="845"/>
      <c r="AND41" s="845"/>
      <c r="ANE41" s="845"/>
      <c r="ANF41" s="845"/>
      <c r="ANG41" s="845"/>
      <c r="ANH41" s="845"/>
      <c r="ANI41" s="921"/>
      <c r="ANJ41" s="845"/>
      <c r="ANK41" s="845"/>
      <c r="ANL41" s="845"/>
      <c r="ANM41" s="845"/>
      <c r="ANN41" s="845"/>
      <c r="ANO41" s="845"/>
      <c r="ANP41" s="845"/>
      <c r="ANQ41" s="921"/>
      <c r="ANR41" s="845"/>
      <c r="ANS41" s="845"/>
      <c r="ANT41" s="845"/>
      <c r="ANU41" s="845"/>
      <c r="ANV41" s="845"/>
      <c r="ANW41" s="845"/>
      <c r="ANX41" s="845"/>
      <c r="ANY41" s="921"/>
      <c r="ANZ41" s="845"/>
      <c r="AOA41" s="845"/>
      <c r="AOB41" s="845"/>
      <c r="AOC41" s="845"/>
      <c r="AOD41" s="845"/>
      <c r="AOE41" s="845"/>
      <c r="AOF41" s="845"/>
      <c r="AOG41" s="921"/>
      <c r="AOH41" s="845"/>
      <c r="AOI41" s="845"/>
      <c r="AOJ41" s="845"/>
      <c r="AOK41" s="845"/>
      <c r="AOL41" s="845"/>
      <c r="AOM41" s="845"/>
      <c r="AON41" s="845"/>
      <c r="AOO41" s="921"/>
      <c r="AOP41" s="845"/>
      <c r="AOQ41" s="845"/>
      <c r="AOR41" s="845"/>
      <c r="AOS41" s="845"/>
      <c r="AOT41" s="845"/>
      <c r="AOU41" s="845"/>
      <c r="AOV41" s="845"/>
      <c r="AOW41" s="921"/>
      <c r="AOX41" s="845"/>
      <c r="AOY41" s="845"/>
      <c r="AOZ41" s="845"/>
      <c r="APA41" s="845"/>
      <c r="APB41" s="845"/>
      <c r="APC41" s="845"/>
      <c r="APD41" s="845"/>
      <c r="APE41" s="921"/>
      <c r="APF41" s="845"/>
      <c r="APG41" s="845"/>
      <c r="APH41" s="845"/>
      <c r="API41" s="845"/>
      <c r="APJ41" s="845"/>
      <c r="APK41" s="845"/>
      <c r="APL41" s="845"/>
      <c r="APM41" s="921"/>
      <c r="APN41" s="845"/>
      <c r="APO41" s="845"/>
      <c r="APP41" s="845"/>
      <c r="APQ41" s="845"/>
      <c r="APR41" s="845"/>
      <c r="APS41" s="845"/>
      <c r="APT41" s="845"/>
      <c r="APU41" s="921"/>
      <c r="APV41" s="845"/>
      <c r="APW41" s="845"/>
      <c r="APX41" s="845"/>
      <c r="APY41" s="845"/>
      <c r="APZ41" s="845"/>
      <c r="AQA41" s="845"/>
      <c r="AQB41" s="845"/>
      <c r="AQC41" s="921"/>
      <c r="AQD41" s="845"/>
      <c r="AQE41" s="845"/>
      <c r="AQF41" s="845"/>
      <c r="AQG41" s="845"/>
      <c r="AQH41" s="845"/>
      <c r="AQI41" s="845"/>
      <c r="AQJ41" s="845"/>
      <c r="AQK41" s="921"/>
      <c r="AQL41" s="845"/>
      <c r="AQM41" s="845"/>
      <c r="AQN41" s="845"/>
      <c r="AQO41" s="845"/>
      <c r="AQP41" s="845"/>
      <c r="AQQ41" s="845"/>
      <c r="AQR41" s="845"/>
      <c r="AQS41" s="921"/>
      <c r="AQT41" s="845"/>
      <c r="AQU41" s="845"/>
      <c r="AQV41" s="845"/>
      <c r="AQW41" s="845"/>
      <c r="AQX41" s="845"/>
      <c r="AQY41" s="845"/>
      <c r="AQZ41" s="845"/>
      <c r="ARA41" s="921"/>
      <c r="ARB41" s="845"/>
      <c r="ARC41" s="845"/>
      <c r="ARD41" s="845"/>
      <c r="ARE41" s="845"/>
      <c r="ARF41" s="845"/>
      <c r="ARG41" s="845"/>
      <c r="ARH41" s="845"/>
      <c r="ARI41" s="921"/>
      <c r="ARJ41" s="845"/>
      <c r="ARK41" s="845"/>
      <c r="ARL41" s="845"/>
      <c r="ARM41" s="845"/>
      <c r="ARN41" s="845"/>
      <c r="ARO41" s="845"/>
      <c r="ARP41" s="845"/>
      <c r="ARQ41" s="921"/>
      <c r="ARR41" s="845"/>
      <c r="ARS41" s="845"/>
      <c r="ART41" s="845"/>
      <c r="ARU41" s="845"/>
      <c r="ARV41" s="845"/>
      <c r="ARW41" s="845"/>
      <c r="ARX41" s="845"/>
      <c r="ARY41" s="921"/>
      <c r="ARZ41" s="845"/>
      <c r="ASA41" s="845"/>
      <c r="ASB41" s="845"/>
      <c r="ASC41" s="845"/>
      <c r="ASD41" s="845"/>
      <c r="ASE41" s="845"/>
      <c r="ASF41" s="845"/>
      <c r="ASG41" s="921"/>
      <c r="ASH41" s="845"/>
      <c r="ASI41" s="845"/>
      <c r="ASJ41" s="845"/>
      <c r="ASK41" s="845"/>
      <c r="ASL41" s="845"/>
      <c r="ASM41" s="845"/>
      <c r="ASN41" s="845"/>
      <c r="ASO41" s="921"/>
      <c r="ASP41" s="845"/>
      <c r="ASQ41" s="845"/>
      <c r="ASR41" s="845"/>
      <c r="ASS41" s="845"/>
      <c r="AST41" s="845"/>
      <c r="ASU41" s="845"/>
      <c r="ASV41" s="845"/>
      <c r="ASW41" s="921"/>
      <c r="ASX41" s="845"/>
      <c r="ASY41" s="845"/>
      <c r="ASZ41" s="845"/>
      <c r="ATA41" s="845"/>
      <c r="ATB41" s="845"/>
      <c r="ATC41" s="845"/>
      <c r="ATD41" s="845"/>
      <c r="ATE41" s="921"/>
      <c r="ATF41" s="845"/>
      <c r="ATG41" s="845"/>
      <c r="ATH41" s="845"/>
      <c r="ATI41" s="845"/>
      <c r="ATJ41" s="845"/>
      <c r="ATK41" s="845"/>
      <c r="ATL41" s="845"/>
      <c r="ATM41" s="921"/>
      <c r="ATN41" s="845"/>
      <c r="ATO41" s="845"/>
      <c r="ATP41" s="845"/>
      <c r="ATQ41" s="845"/>
      <c r="ATR41" s="845"/>
      <c r="ATS41" s="845"/>
      <c r="ATT41" s="845"/>
      <c r="ATU41" s="921"/>
      <c r="ATV41" s="845"/>
      <c r="ATW41" s="845"/>
      <c r="ATX41" s="845"/>
      <c r="ATY41" s="845"/>
      <c r="ATZ41" s="845"/>
      <c r="AUA41" s="845"/>
      <c r="AUB41" s="845"/>
      <c r="AUC41" s="921"/>
      <c r="AUD41" s="845"/>
      <c r="AUE41" s="845"/>
      <c r="AUF41" s="845"/>
      <c r="AUG41" s="845"/>
      <c r="AUH41" s="845"/>
      <c r="AUI41" s="845"/>
      <c r="AUJ41" s="845"/>
      <c r="AUK41" s="921"/>
      <c r="AUL41" s="845"/>
      <c r="AUM41" s="845"/>
      <c r="AUN41" s="845"/>
      <c r="AUO41" s="845"/>
      <c r="AUP41" s="845"/>
      <c r="AUQ41" s="845"/>
      <c r="AUR41" s="845"/>
      <c r="AUS41" s="921"/>
      <c r="AUT41" s="845"/>
      <c r="AUU41" s="845"/>
      <c r="AUV41" s="845"/>
      <c r="AUW41" s="845"/>
      <c r="AUX41" s="845"/>
      <c r="AUY41" s="845"/>
      <c r="AUZ41" s="845"/>
      <c r="AVA41" s="921"/>
      <c r="AVB41" s="845"/>
      <c r="AVC41" s="845"/>
      <c r="AVD41" s="845"/>
      <c r="AVE41" s="845"/>
      <c r="AVF41" s="845"/>
      <c r="AVG41" s="845"/>
      <c r="AVH41" s="845"/>
      <c r="AVI41" s="921"/>
      <c r="AVJ41" s="845"/>
      <c r="AVK41" s="845"/>
      <c r="AVL41" s="845"/>
      <c r="AVM41" s="845"/>
      <c r="AVN41" s="845"/>
      <c r="AVO41" s="845"/>
      <c r="AVP41" s="845"/>
      <c r="AVQ41" s="921"/>
      <c r="AVR41" s="845"/>
      <c r="AVS41" s="845"/>
      <c r="AVT41" s="845"/>
      <c r="AVU41" s="845"/>
      <c r="AVV41" s="845"/>
      <c r="AVW41" s="845"/>
      <c r="AVX41" s="845"/>
      <c r="AVY41" s="921"/>
      <c r="AVZ41" s="845"/>
      <c r="AWA41" s="845"/>
      <c r="AWB41" s="845"/>
      <c r="AWC41" s="845"/>
      <c r="AWD41" s="845"/>
      <c r="AWE41" s="845"/>
      <c r="AWF41" s="845"/>
      <c r="AWG41" s="921"/>
      <c r="AWH41" s="845"/>
      <c r="AWI41" s="845"/>
      <c r="AWJ41" s="845"/>
      <c r="AWK41" s="845"/>
      <c r="AWL41" s="845"/>
      <c r="AWM41" s="845"/>
      <c r="AWN41" s="845"/>
      <c r="AWO41" s="921"/>
      <c r="AWP41" s="845"/>
      <c r="AWQ41" s="845"/>
      <c r="AWR41" s="845"/>
      <c r="AWS41" s="845"/>
      <c r="AWT41" s="845"/>
      <c r="AWU41" s="845"/>
      <c r="AWV41" s="845"/>
      <c r="AWW41" s="921"/>
      <c r="AWX41" s="845"/>
      <c r="AWY41" s="845"/>
      <c r="AWZ41" s="845"/>
      <c r="AXA41" s="845"/>
      <c r="AXB41" s="845"/>
      <c r="AXC41" s="845"/>
      <c r="AXD41" s="845"/>
      <c r="AXE41" s="921"/>
      <c r="AXF41" s="845"/>
      <c r="AXG41" s="845"/>
      <c r="AXH41" s="845"/>
      <c r="AXI41" s="845"/>
      <c r="AXJ41" s="845"/>
      <c r="AXK41" s="845"/>
      <c r="AXL41" s="845"/>
      <c r="AXM41" s="921"/>
      <c r="AXN41" s="845"/>
      <c r="AXO41" s="845"/>
      <c r="AXP41" s="845"/>
      <c r="AXQ41" s="845"/>
      <c r="AXR41" s="845"/>
      <c r="AXS41" s="845"/>
      <c r="AXT41" s="845"/>
      <c r="AXU41" s="921"/>
      <c r="AXV41" s="845"/>
      <c r="AXW41" s="845"/>
      <c r="AXX41" s="845"/>
      <c r="AXY41" s="845"/>
      <c r="AXZ41" s="845"/>
      <c r="AYA41" s="845"/>
      <c r="AYB41" s="845"/>
      <c r="AYC41" s="921"/>
      <c r="AYD41" s="845"/>
      <c r="AYE41" s="845"/>
      <c r="AYF41" s="845"/>
      <c r="AYG41" s="845"/>
      <c r="AYH41" s="845"/>
      <c r="AYI41" s="845"/>
      <c r="AYJ41" s="845"/>
      <c r="AYK41" s="921"/>
      <c r="AYL41" s="845"/>
      <c r="AYM41" s="845"/>
      <c r="AYN41" s="845"/>
      <c r="AYO41" s="845"/>
      <c r="AYP41" s="845"/>
      <c r="AYQ41" s="845"/>
      <c r="AYR41" s="845"/>
      <c r="AYS41" s="921"/>
      <c r="AYT41" s="845"/>
      <c r="AYU41" s="845"/>
      <c r="AYV41" s="845"/>
      <c r="AYW41" s="845"/>
      <c r="AYX41" s="845"/>
      <c r="AYY41" s="845"/>
      <c r="AYZ41" s="845"/>
      <c r="AZA41" s="921"/>
      <c r="AZB41" s="845"/>
      <c r="AZC41" s="845"/>
      <c r="AZD41" s="845"/>
      <c r="AZE41" s="845"/>
      <c r="AZF41" s="845"/>
      <c r="AZG41" s="845"/>
      <c r="AZH41" s="845"/>
      <c r="AZI41" s="921"/>
      <c r="AZJ41" s="845"/>
      <c r="AZK41" s="845"/>
      <c r="AZL41" s="845"/>
      <c r="AZM41" s="845"/>
      <c r="AZN41" s="845"/>
      <c r="AZO41" s="845"/>
      <c r="AZP41" s="845"/>
      <c r="AZQ41" s="921"/>
      <c r="AZR41" s="845"/>
      <c r="AZS41" s="845"/>
      <c r="AZT41" s="845"/>
      <c r="AZU41" s="845"/>
      <c r="AZV41" s="845"/>
      <c r="AZW41" s="845"/>
      <c r="AZX41" s="845"/>
      <c r="AZY41" s="921"/>
      <c r="AZZ41" s="845"/>
      <c r="BAA41" s="845"/>
      <c r="BAB41" s="845"/>
      <c r="BAC41" s="845"/>
      <c r="BAD41" s="845"/>
      <c r="BAE41" s="845"/>
      <c r="BAF41" s="845"/>
      <c r="BAG41" s="921"/>
      <c r="BAH41" s="845"/>
      <c r="BAI41" s="845"/>
      <c r="BAJ41" s="845"/>
      <c r="BAK41" s="845"/>
      <c r="BAL41" s="845"/>
      <c r="BAM41" s="845"/>
      <c r="BAN41" s="845"/>
      <c r="BAO41" s="921"/>
      <c r="BAP41" s="845"/>
      <c r="BAQ41" s="845"/>
      <c r="BAR41" s="845"/>
      <c r="BAS41" s="845"/>
      <c r="BAT41" s="845"/>
      <c r="BAU41" s="845"/>
      <c r="BAV41" s="845"/>
      <c r="BAW41" s="921"/>
      <c r="BAX41" s="845"/>
      <c r="BAY41" s="845"/>
      <c r="BAZ41" s="845"/>
      <c r="BBA41" s="845"/>
      <c r="BBB41" s="845"/>
      <c r="BBC41" s="845"/>
      <c r="BBD41" s="845"/>
      <c r="BBE41" s="921"/>
      <c r="BBF41" s="845"/>
      <c r="BBG41" s="845"/>
      <c r="BBH41" s="845"/>
      <c r="BBI41" s="845"/>
      <c r="BBJ41" s="845"/>
      <c r="BBK41" s="845"/>
      <c r="BBL41" s="845"/>
      <c r="BBM41" s="921"/>
      <c r="BBN41" s="845"/>
      <c r="BBO41" s="845"/>
      <c r="BBP41" s="845"/>
      <c r="BBQ41" s="845"/>
      <c r="BBR41" s="845"/>
      <c r="BBS41" s="845"/>
      <c r="BBT41" s="845"/>
      <c r="BBU41" s="921"/>
      <c r="BBV41" s="845"/>
      <c r="BBW41" s="845"/>
      <c r="BBX41" s="845"/>
      <c r="BBY41" s="845"/>
      <c r="BBZ41" s="845"/>
      <c r="BCA41" s="845"/>
      <c r="BCB41" s="845"/>
      <c r="BCC41" s="921"/>
      <c r="BCD41" s="845"/>
      <c r="BCE41" s="845"/>
      <c r="BCF41" s="845"/>
      <c r="BCG41" s="845"/>
      <c r="BCH41" s="845"/>
      <c r="BCI41" s="845"/>
      <c r="BCJ41" s="845"/>
      <c r="BCK41" s="921"/>
      <c r="BCL41" s="845"/>
      <c r="BCM41" s="845"/>
      <c r="BCN41" s="845"/>
      <c r="BCO41" s="845"/>
      <c r="BCP41" s="845"/>
      <c r="BCQ41" s="845"/>
      <c r="BCR41" s="845"/>
      <c r="BCS41" s="921"/>
      <c r="BCT41" s="845"/>
      <c r="BCU41" s="845"/>
      <c r="BCV41" s="845"/>
      <c r="BCW41" s="845"/>
      <c r="BCX41" s="845"/>
      <c r="BCY41" s="845"/>
      <c r="BCZ41" s="845"/>
      <c r="BDA41" s="921"/>
      <c r="BDB41" s="845"/>
      <c r="BDC41" s="845"/>
      <c r="BDD41" s="845"/>
      <c r="BDE41" s="845"/>
      <c r="BDF41" s="845"/>
      <c r="BDG41" s="845"/>
      <c r="BDH41" s="845"/>
      <c r="BDI41" s="921"/>
      <c r="BDJ41" s="845"/>
      <c r="BDK41" s="845"/>
      <c r="BDL41" s="845"/>
      <c r="BDM41" s="845"/>
      <c r="BDN41" s="845"/>
      <c r="BDO41" s="845"/>
      <c r="BDP41" s="845"/>
      <c r="BDQ41" s="921"/>
      <c r="BDR41" s="845"/>
      <c r="BDS41" s="845"/>
      <c r="BDT41" s="845"/>
      <c r="BDU41" s="845"/>
      <c r="BDV41" s="845"/>
      <c r="BDW41" s="845"/>
      <c r="BDX41" s="845"/>
      <c r="BDY41" s="921"/>
      <c r="BDZ41" s="845"/>
      <c r="BEA41" s="845"/>
      <c r="BEB41" s="845"/>
      <c r="BEC41" s="845"/>
      <c r="BED41" s="845"/>
      <c r="BEE41" s="845"/>
      <c r="BEF41" s="845"/>
      <c r="BEG41" s="921"/>
      <c r="BEH41" s="845"/>
      <c r="BEI41" s="845"/>
      <c r="BEJ41" s="845"/>
      <c r="BEK41" s="845"/>
      <c r="BEL41" s="845"/>
      <c r="BEM41" s="845"/>
      <c r="BEN41" s="845"/>
      <c r="BEO41" s="921"/>
      <c r="BEP41" s="845"/>
      <c r="BEQ41" s="845"/>
      <c r="BER41" s="845"/>
      <c r="BES41" s="845"/>
      <c r="BET41" s="845"/>
      <c r="BEU41" s="845"/>
      <c r="BEV41" s="845"/>
      <c r="BEW41" s="921"/>
      <c r="BEX41" s="845"/>
      <c r="BEY41" s="845"/>
      <c r="BEZ41" s="845"/>
      <c r="BFA41" s="845"/>
      <c r="BFB41" s="845"/>
      <c r="BFC41" s="845"/>
      <c r="BFD41" s="845"/>
      <c r="BFE41" s="921"/>
      <c r="BFF41" s="845"/>
      <c r="BFG41" s="845"/>
      <c r="BFH41" s="845"/>
      <c r="BFI41" s="845"/>
      <c r="BFJ41" s="845"/>
      <c r="BFK41" s="845"/>
      <c r="BFL41" s="845"/>
      <c r="BFM41" s="921"/>
      <c r="BFN41" s="845"/>
      <c r="BFO41" s="845"/>
      <c r="BFP41" s="845"/>
      <c r="BFQ41" s="845"/>
      <c r="BFR41" s="845"/>
      <c r="BFS41" s="845"/>
      <c r="BFT41" s="845"/>
      <c r="BFU41" s="921"/>
      <c r="BFV41" s="845"/>
      <c r="BFW41" s="845"/>
      <c r="BFX41" s="845"/>
      <c r="BFY41" s="845"/>
      <c r="BFZ41" s="845"/>
      <c r="BGA41" s="845"/>
      <c r="BGB41" s="845"/>
      <c r="BGC41" s="921"/>
      <c r="BGD41" s="845"/>
      <c r="BGE41" s="845"/>
      <c r="BGF41" s="845"/>
      <c r="BGG41" s="845"/>
      <c r="BGH41" s="845"/>
      <c r="BGI41" s="845"/>
      <c r="BGJ41" s="845"/>
      <c r="BGK41" s="921"/>
      <c r="BGL41" s="845"/>
      <c r="BGM41" s="845"/>
      <c r="BGN41" s="845"/>
      <c r="BGO41" s="845"/>
      <c r="BGP41" s="845"/>
      <c r="BGQ41" s="845"/>
      <c r="BGR41" s="845"/>
      <c r="BGS41" s="921"/>
      <c r="BGT41" s="845"/>
      <c r="BGU41" s="845"/>
      <c r="BGV41" s="845"/>
      <c r="BGW41" s="845"/>
      <c r="BGX41" s="845"/>
      <c r="BGY41" s="845"/>
      <c r="BGZ41" s="845"/>
      <c r="BHA41" s="921"/>
      <c r="BHB41" s="845"/>
      <c r="BHC41" s="845"/>
      <c r="BHD41" s="845"/>
      <c r="BHE41" s="845"/>
      <c r="BHF41" s="845"/>
      <c r="BHG41" s="845"/>
      <c r="BHH41" s="845"/>
      <c r="BHI41" s="921"/>
      <c r="BHJ41" s="845"/>
      <c r="BHK41" s="845"/>
      <c r="BHL41" s="845"/>
      <c r="BHM41" s="845"/>
      <c r="BHN41" s="845"/>
      <c r="BHO41" s="845"/>
      <c r="BHP41" s="845"/>
      <c r="BHQ41" s="921"/>
      <c r="BHR41" s="845"/>
      <c r="BHS41" s="845"/>
      <c r="BHT41" s="845"/>
      <c r="BHU41" s="845"/>
      <c r="BHV41" s="845"/>
      <c r="BHW41" s="845"/>
      <c r="BHX41" s="845"/>
      <c r="BHY41" s="921"/>
      <c r="BHZ41" s="845"/>
      <c r="BIA41" s="845"/>
      <c r="BIB41" s="845"/>
      <c r="BIC41" s="845"/>
      <c r="BID41" s="845"/>
      <c r="BIE41" s="845"/>
      <c r="BIF41" s="845"/>
      <c r="BIG41" s="921"/>
      <c r="BIH41" s="845"/>
      <c r="BII41" s="845"/>
      <c r="BIJ41" s="845"/>
      <c r="BIK41" s="845"/>
      <c r="BIL41" s="845"/>
      <c r="BIM41" s="845"/>
      <c r="BIN41" s="845"/>
      <c r="BIO41" s="921"/>
      <c r="BIP41" s="845"/>
      <c r="BIQ41" s="845"/>
      <c r="BIR41" s="845"/>
      <c r="BIS41" s="845"/>
      <c r="BIT41" s="845"/>
      <c r="BIU41" s="845"/>
      <c r="BIV41" s="845"/>
      <c r="BIW41" s="921"/>
      <c r="BIX41" s="845"/>
      <c r="BIY41" s="845"/>
      <c r="BIZ41" s="845"/>
      <c r="BJA41" s="845"/>
      <c r="BJB41" s="845"/>
      <c r="BJC41" s="845"/>
      <c r="BJD41" s="845"/>
      <c r="BJE41" s="921"/>
      <c r="BJF41" s="845"/>
      <c r="BJG41" s="845"/>
      <c r="BJH41" s="845"/>
      <c r="BJI41" s="845"/>
      <c r="BJJ41" s="845"/>
      <c r="BJK41" s="845"/>
      <c r="BJL41" s="845"/>
      <c r="BJM41" s="921"/>
      <c r="BJN41" s="845"/>
      <c r="BJO41" s="845"/>
      <c r="BJP41" s="845"/>
      <c r="BJQ41" s="845"/>
      <c r="BJR41" s="845"/>
      <c r="BJS41" s="845"/>
      <c r="BJT41" s="845"/>
      <c r="BJU41" s="921"/>
      <c r="BJV41" s="845"/>
      <c r="BJW41" s="845"/>
      <c r="BJX41" s="845"/>
      <c r="BJY41" s="845"/>
      <c r="BJZ41" s="845"/>
      <c r="BKA41" s="845"/>
      <c r="BKB41" s="845"/>
      <c r="BKC41" s="921"/>
      <c r="BKD41" s="845"/>
      <c r="BKE41" s="845"/>
      <c r="BKF41" s="845"/>
      <c r="BKG41" s="845"/>
      <c r="BKH41" s="845"/>
      <c r="BKI41" s="845"/>
      <c r="BKJ41" s="845"/>
      <c r="BKK41" s="921"/>
      <c r="BKL41" s="845"/>
      <c r="BKM41" s="845"/>
      <c r="BKN41" s="845"/>
      <c r="BKO41" s="845"/>
      <c r="BKP41" s="845"/>
      <c r="BKQ41" s="845"/>
      <c r="BKR41" s="845"/>
      <c r="BKS41" s="921"/>
      <c r="BKT41" s="845"/>
      <c r="BKU41" s="845"/>
      <c r="BKV41" s="845"/>
      <c r="BKW41" s="845"/>
      <c r="BKX41" s="845"/>
      <c r="BKY41" s="845"/>
      <c r="BKZ41" s="845"/>
      <c r="BLA41" s="921"/>
      <c r="BLB41" s="845"/>
      <c r="BLC41" s="845"/>
      <c r="BLD41" s="845"/>
      <c r="BLE41" s="845"/>
      <c r="BLF41" s="845"/>
      <c r="BLG41" s="845"/>
      <c r="BLH41" s="845"/>
      <c r="BLI41" s="921"/>
      <c r="BLJ41" s="845"/>
      <c r="BLK41" s="845"/>
      <c r="BLL41" s="845"/>
      <c r="BLM41" s="845"/>
      <c r="BLN41" s="845"/>
      <c r="BLO41" s="845"/>
      <c r="BLP41" s="845"/>
      <c r="BLQ41" s="921"/>
      <c r="BLR41" s="845"/>
      <c r="BLS41" s="845"/>
      <c r="BLT41" s="845"/>
      <c r="BLU41" s="845"/>
      <c r="BLV41" s="845"/>
      <c r="BLW41" s="845"/>
      <c r="BLX41" s="845"/>
      <c r="BLY41" s="921"/>
      <c r="BLZ41" s="845"/>
      <c r="BMA41" s="845"/>
      <c r="BMB41" s="845"/>
      <c r="BMC41" s="845"/>
      <c r="BMD41" s="845"/>
      <c r="BME41" s="845"/>
      <c r="BMF41" s="845"/>
      <c r="BMG41" s="921"/>
      <c r="BMH41" s="845"/>
      <c r="BMI41" s="845"/>
      <c r="BMJ41" s="845"/>
      <c r="BMK41" s="845"/>
      <c r="BML41" s="845"/>
      <c r="BMM41" s="845"/>
      <c r="BMN41" s="845"/>
      <c r="BMO41" s="921"/>
      <c r="BMP41" s="845"/>
      <c r="BMQ41" s="845"/>
      <c r="BMR41" s="845"/>
      <c r="BMS41" s="845"/>
      <c r="BMT41" s="845"/>
      <c r="BMU41" s="845"/>
      <c r="BMV41" s="845"/>
      <c r="BMW41" s="921"/>
      <c r="BMX41" s="845"/>
      <c r="BMY41" s="845"/>
      <c r="BMZ41" s="845"/>
      <c r="BNA41" s="845"/>
      <c r="BNB41" s="845"/>
      <c r="BNC41" s="845"/>
      <c r="BND41" s="845"/>
      <c r="BNE41" s="921"/>
      <c r="BNF41" s="845"/>
      <c r="BNG41" s="845"/>
      <c r="BNH41" s="845"/>
      <c r="BNI41" s="845"/>
      <c r="BNJ41" s="845"/>
      <c r="BNK41" s="845"/>
      <c r="BNL41" s="845"/>
      <c r="BNM41" s="921"/>
      <c r="BNN41" s="845"/>
      <c r="BNO41" s="845"/>
      <c r="BNP41" s="845"/>
      <c r="BNQ41" s="845"/>
      <c r="BNR41" s="845"/>
      <c r="BNS41" s="845"/>
      <c r="BNT41" s="845"/>
      <c r="BNU41" s="921"/>
      <c r="BNV41" s="845"/>
      <c r="BNW41" s="845"/>
      <c r="BNX41" s="845"/>
      <c r="BNY41" s="845"/>
      <c r="BNZ41" s="845"/>
      <c r="BOA41" s="845"/>
      <c r="BOB41" s="845"/>
      <c r="BOC41" s="921"/>
      <c r="BOD41" s="845"/>
      <c r="BOE41" s="845"/>
      <c r="BOF41" s="845"/>
      <c r="BOG41" s="845"/>
      <c r="BOH41" s="845"/>
      <c r="BOI41" s="845"/>
      <c r="BOJ41" s="845"/>
      <c r="BOK41" s="921"/>
      <c r="BOL41" s="845"/>
      <c r="BOM41" s="845"/>
      <c r="BON41" s="845"/>
      <c r="BOO41" s="845"/>
      <c r="BOP41" s="845"/>
      <c r="BOQ41" s="845"/>
      <c r="BOR41" s="845"/>
      <c r="BOS41" s="921"/>
      <c r="BOT41" s="845"/>
      <c r="BOU41" s="845"/>
      <c r="BOV41" s="845"/>
      <c r="BOW41" s="845"/>
      <c r="BOX41" s="845"/>
      <c r="BOY41" s="845"/>
      <c r="BOZ41" s="845"/>
      <c r="BPA41" s="921"/>
      <c r="BPB41" s="845"/>
      <c r="BPC41" s="845"/>
      <c r="BPD41" s="845"/>
      <c r="BPE41" s="845"/>
      <c r="BPF41" s="845"/>
      <c r="BPG41" s="845"/>
      <c r="BPH41" s="845"/>
      <c r="BPI41" s="921"/>
      <c r="BPJ41" s="845"/>
      <c r="BPK41" s="845"/>
      <c r="BPL41" s="845"/>
      <c r="BPM41" s="845"/>
      <c r="BPN41" s="845"/>
      <c r="BPO41" s="845"/>
      <c r="BPP41" s="845"/>
      <c r="BPQ41" s="921"/>
      <c r="BPR41" s="845"/>
      <c r="BPS41" s="845"/>
      <c r="BPT41" s="845"/>
      <c r="BPU41" s="845"/>
      <c r="BPV41" s="845"/>
      <c r="BPW41" s="845"/>
      <c r="BPX41" s="845"/>
      <c r="BPY41" s="921"/>
      <c r="BPZ41" s="845"/>
      <c r="BQA41" s="845"/>
      <c r="BQB41" s="845"/>
      <c r="BQC41" s="845"/>
      <c r="BQD41" s="845"/>
      <c r="BQE41" s="845"/>
      <c r="BQF41" s="845"/>
      <c r="BQG41" s="921"/>
      <c r="BQH41" s="845"/>
      <c r="BQI41" s="845"/>
      <c r="BQJ41" s="845"/>
      <c r="BQK41" s="845"/>
      <c r="BQL41" s="845"/>
      <c r="BQM41" s="845"/>
      <c r="BQN41" s="845"/>
      <c r="BQO41" s="921"/>
      <c r="BQP41" s="845"/>
      <c r="BQQ41" s="845"/>
      <c r="BQR41" s="845"/>
      <c r="BQS41" s="845"/>
      <c r="BQT41" s="845"/>
      <c r="BQU41" s="845"/>
      <c r="BQV41" s="845"/>
      <c r="BQW41" s="921"/>
      <c r="BQX41" s="845"/>
      <c r="BQY41" s="845"/>
      <c r="BQZ41" s="845"/>
      <c r="BRA41" s="845"/>
      <c r="BRB41" s="845"/>
      <c r="BRC41" s="845"/>
      <c r="BRD41" s="845"/>
      <c r="BRE41" s="921"/>
      <c r="BRF41" s="845"/>
      <c r="BRG41" s="845"/>
      <c r="BRH41" s="845"/>
      <c r="BRI41" s="845"/>
      <c r="BRJ41" s="845"/>
      <c r="BRK41" s="845"/>
      <c r="BRL41" s="845"/>
      <c r="BRM41" s="921"/>
      <c r="BRN41" s="845"/>
      <c r="BRO41" s="845"/>
      <c r="BRP41" s="845"/>
      <c r="BRQ41" s="845"/>
      <c r="BRR41" s="845"/>
      <c r="BRS41" s="845"/>
      <c r="BRT41" s="845"/>
      <c r="BRU41" s="921"/>
      <c r="BRV41" s="845"/>
      <c r="BRW41" s="845"/>
      <c r="BRX41" s="845"/>
      <c r="BRY41" s="845"/>
      <c r="BRZ41" s="845"/>
      <c r="BSA41" s="845"/>
      <c r="BSB41" s="845"/>
      <c r="BSC41" s="921"/>
      <c r="BSD41" s="845"/>
      <c r="BSE41" s="845"/>
      <c r="BSF41" s="845"/>
      <c r="BSG41" s="845"/>
      <c r="BSH41" s="845"/>
      <c r="BSI41" s="845"/>
      <c r="BSJ41" s="845"/>
      <c r="BSK41" s="921"/>
      <c r="BSL41" s="845"/>
      <c r="BSM41" s="845"/>
      <c r="BSN41" s="845"/>
      <c r="BSO41" s="845"/>
      <c r="BSP41" s="845"/>
      <c r="BSQ41" s="845"/>
      <c r="BSR41" s="845"/>
      <c r="BSS41" s="921"/>
      <c r="BST41" s="845"/>
      <c r="BSU41" s="845"/>
      <c r="BSV41" s="845"/>
      <c r="BSW41" s="845"/>
      <c r="BSX41" s="845"/>
      <c r="BSY41" s="845"/>
      <c r="BSZ41" s="845"/>
      <c r="BTA41" s="921"/>
      <c r="BTB41" s="845"/>
      <c r="BTC41" s="845"/>
      <c r="BTD41" s="845"/>
      <c r="BTE41" s="845"/>
      <c r="BTF41" s="845"/>
      <c r="BTG41" s="845"/>
      <c r="BTH41" s="845"/>
      <c r="BTI41" s="921"/>
      <c r="BTJ41" s="845"/>
      <c r="BTK41" s="845"/>
      <c r="BTL41" s="845"/>
      <c r="BTM41" s="845"/>
      <c r="BTN41" s="845"/>
      <c r="BTO41" s="845"/>
      <c r="BTP41" s="845"/>
      <c r="BTQ41" s="921"/>
      <c r="BTR41" s="845"/>
      <c r="BTS41" s="845"/>
      <c r="BTT41" s="845"/>
      <c r="BTU41" s="845"/>
      <c r="BTV41" s="845"/>
      <c r="BTW41" s="845"/>
      <c r="BTX41" s="845"/>
      <c r="BTY41" s="921"/>
      <c r="BTZ41" s="845"/>
      <c r="BUA41" s="845"/>
      <c r="BUB41" s="845"/>
      <c r="BUC41" s="845"/>
      <c r="BUD41" s="845"/>
      <c r="BUE41" s="845"/>
      <c r="BUF41" s="845"/>
      <c r="BUG41" s="921"/>
      <c r="BUH41" s="845"/>
      <c r="BUI41" s="845"/>
      <c r="BUJ41" s="845"/>
      <c r="BUK41" s="845"/>
      <c r="BUL41" s="845"/>
      <c r="BUM41" s="845"/>
      <c r="BUN41" s="845"/>
      <c r="BUO41" s="921"/>
      <c r="BUP41" s="845"/>
      <c r="BUQ41" s="845"/>
      <c r="BUR41" s="845"/>
      <c r="BUS41" s="845"/>
      <c r="BUT41" s="845"/>
      <c r="BUU41" s="845"/>
      <c r="BUV41" s="845"/>
      <c r="BUW41" s="921"/>
      <c r="BUX41" s="845"/>
      <c r="BUY41" s="845"/>
      <c r="BUZ41" s="845"/>
      <c r="BVA41" s="845"/>
      <c r="BVB41" s="845"/>
      <c r="BVC41" s="845"/>
      <c r="BVD41" s="845"/>
      <c r="BVE41" s="921"/>
      <c r="BVF41" s="845"/>
      <c r="BVG41" s="845"/>
      <c r="BVH41" s="845"/>
      <c r="BVI41" s="845"/>
      <c r="BVJ41" s="845"/>
      <c r="BVK41" s="845"/>
      <c r="BVL41" s="845"/>
      <c r="BVM41" s="921"/>
      <c r="BVN41" s="845"/>
      <c r="BVO41" s="845"/>
      <c r="BVP41" s="845"/>
      <c r="BVQ41" s="845"/>
      <c r="BVR41" s="845"/>
      <c r="BVS41" s="845"/>
      <c r="BVT41" s="845"/>
      <c r="BVU41" s="921"/>
      <c r="BVV41" s="845"/>
      <c r="BVW41" s="845"/>
      <c r="BVX41" s="845"/>
      <c r="BVY41" s="845"/>
      <c r="BVZ41" s="845"/>
      <c r="BWA41" s="845"/>
      <c r="BWB41" s="845"/>
      <c r="BWC41" s="921"/>
      <c r="BWD41" s="845"/>
      <c r="BWE41" s="845"/>
      <c r="BWF41" s="845"/>
      <c r="BWG41" s="845"/>
      <c r="BWH41" s="845"/>
      <c r="BWI41" s="845"/>
      <c r="BWJ41" s="845"/>
      <c r="BWK41" s="921"/>
      <c r="BWL41" s="845"/>
      <c r="BWM41" s="845"/>
      <c r="BWN41" s="845"/>
      <c r="BWO41" s="845"/>
      <c r="BWP41" s="845"/>
      <c r="BWQ41" s="845"/>
      <c r="BWR41" s="845"/>
      <c r="BWS41" s="921"/>
      <c r="BWT41" s="845"/>
      <c r="BWU41" s="845"/>
      <c r="BWV41" s="845"/>
      <c r="BWW41" s="845"/>
      <c r="BWX41" s="845"/>
      <c r="BWY41" s="845"/>
      <c r="BWZ41" s="845"/>
      <c r="BXA41" s="921"/>
      <c r="BXB41" s="845"/>
      <c r="BXC41" s="845"/>
      <c r="BXD41" s="845"/>
      <c r="BXE41" s="845"/>
      <c r="BXF41" s="845"/>
      <c r="BXG41" s="845"/>
      <c r="BXH41" s="845"/>
      <c r="BXI41" s="921"/>
      <c r="BXJ41" s="845"/>
      <c r="BXK41" s="845"/>
      <c r="BXL41" s="845"/>
      <c r="BXM41" s="845"/>
      <c r="BXN41" s="845"/>
      <c r="BXO41" s="845"/>
      <c r="BXP41" s="845"/>
      <c r="BXQ41" s="921"/>
      <c r="BXR41" s="845"/>
      <c r="BXS41" s="845"/>
      <c r="BXT41" s="845"/>
      <c r="BXU41" s="845"/>
      <c r="BXV41" s="845"/>
      <c r="BXW41" s="845"/>
      <c r="BXX41" s="845"/>
      <c r="BXY41" s="921"/>
      <c r="BXZ41" s="845"/>
      <c r="BYA41" s="845"/>
      <c r="BYB41" s="845"/>
      <c r="BYC41" s="845"/>
      <c r="BYD41" s="845"/>
      <c r="BYE41" s="845"/>
      <c r="BYF41" s="845"/>
      <c r="BYG41" s="921"/>
      <c r="BYH41" s="845"/>
      <c r="BYI41" s="845"/>
      <c r="BYJ41" s="845"/>
      <c r="BYK41" s="845"/>
      <c r="BYL41" s="845"/>
      <c r="BYM41" s="845"/>
      <c r="BYN41" s="845"/>
      <c r="BYO41" s="921"/>
      <c r="BYP41" s="845"/>
      <c r="BYQ41" s="845"/>
      <c r="BYR41" s="845"/>
      <c r="BYS41" s="845"/>
      <c r="BYT41" s="845"/>
      <c r="BYU41" s="845"/>
      <c r="BYV41" s="845"/>
      <c r="BYW41" s="921"/>
      <c r="BYX41" s="845"/>
      <c r="BYY41" s="845"/>
      <c r="BYZ41" s="845"/>
      <c r="BZA41" s="845"/>
      <c r="BZB41" s="845"/>
      <c r="BZC41" s="845"/>
      <c r="BZD41" s="845"/>
      <c r="BZE41" s="921"/>
      <c r="BZF41" s="845"/>
      <c r="BZG41" s="845"/>
      <c r="BZH41" s="845"/>
      <c r="BZI41" s="845"/>
      <c r="BZJ41" s="845"/>
      <c r="BZK41" s="845"/>
      <c r="BZL41" s="845"/>
      <c r="BZM41" s="921"/>
      <c r="BZN41" s="845"/>
      <c r="BZO41" s="845"/>
      <c r="BZP41" s="845"/>
      <c r="BZQ41" s="845"/>
      <c r="BZR41" s="845"/>
      <c r="BZS41" s="845"/>
      <c r="BZT41" s="845"/>
      <c r="BZU41" s="921"/>
      <c r="BZV41" s="845"/>
      <c r="BZW41" s="845"/>
      <c r="BZX41" s="845"/>
      <c r="BZY41" s="845"/>
      <c r="BZZ41" s="845"/>
      <c r="CAA41" s="845"/>
      <c r="CAB41" s="845"/>
      <c r="CAC41" s="921"/>
      <c r="CAD41" s="845"/>
      <c r="CAE41" s="845"/>
      <c r="CAF41" s="845"/>
      <c r="CAG41" s="845"/>
      <c r="CAH41" s="845"/>
      <c r="CAI41" s="845"/>
      <c r="CAJ41" s="845"/>
      <c r="CAK41" s="921"/>
      <c r="CAL41" s="845"/>
      <c r="CAM41" s="845"/>
      <c r="CAN41" s="845"/>
      <c r="CAO41" s="845"/>
      <c r="CAP41" s="845"/>
      <c r="CAQ41" s="845"/>
      <c r="CAR41" s="845"/>
      <c r="CAS41" s="921"/>
      <c r="CAT41" s="845"/>
      <c r="CAU41" s="845"/>
      <c r="CAV41" s="845"/>
      <c r="CAW41" s="845"/>
      <c r="CAX41" s="845"/>
      <c r="CAY41" s="845"/>
      <c r="CAZ41" s="845"/>
      <c r="CBA41" s="921"/>
      <c r="CBB41" s="845"/>
      <c r="CBC41" s="845"/>
      <c r="CBD41" s="845"/>
      <c r="CBE41" s="845"/>
      <c r="CBF41" s="845"/>
      <c r="CBG41" s="845"/>
      <c r="CBH41" s="845"/>
      <c r="CBI41" s="921"/>
      <c r="CBJ41" s="845"/>
      <c r="CBK41" s="845"/>
      <c r="CBL41" s="845"/>
      <c r="CBM41" s="845"/>
      <c r="CBN41" s="845"/>
      <c r="CBO41" s="845"/>
      <c r="CBP41" s="845"/>
      <c r="CBQ41" s="921"/>
      <c r="CBR41" s="845"/>
      <c r="CBS41" s="845"/>
      <c r="CBT41" s="845"/>
      <c r="CBU41" s="845"/>
      <c r="CBV41" s="845"/>
      <c r="CBW41" s="845"/>
      <c r="CBX41" s="845"/>
      <c r="CBY41" s="921"/>
      <c r="CBZ41" s="845"/>
      <c r="CCA41" s="845"/>
      <c r="CCB41" s="845"/>
      <c r="CCC41" s="845"/>
      <c r="CCD41" s="845"/>
      <c r="CCE41" s="845"/>
      <c r="CCF41" s="845"/>
      <c r="CCG41" s="921"/>
      <c r="CCH41" s="845"/>
      <c r="CCI41" s="845"/>
      <c r="CCJ41" s="845"/>
      <c r="CCK41" s="845"/>
      <c r="CCL41" s="845"/>
      <c r="CCM41" s="845"/>
      <c r="CCN41" s="845"/>
      <c r="CCO41" s="921"/>
      <c r="CCP41" s="845"/>
      <c r="CCQ41" s="845"/>
      <c r="CCR41" s="845"/>
      <c r="CCS41" s="845"/>
      <c r="CCT41" s="845"/>
      <c r="CCU41" s="845"/>
      <c r="CCV41" s="845"/>
      <c r="CCW41" s="921"/>
      <c r="CCX41" s="845"/>
      <c r="CCY41" s="845"/>
      <c r="CCZ41" s="845"/>
      <c r="CDA41" s="845"/>
      <c r="CDB41" s="845"/>
      <c r="CDC41" s="845"/>
      <c r="CDD41" s="845"/>
      <c r="CDE41" s="921"/>
      <c r="CDF41" s="845"/>
      <c r="CDG41" s="845"/>
      <c r="CDH41" s="845"/>
      <c r="CDI41" s="845"/>
      <c r="CDJ41" s="845"/>
      <c r="CDK41" s="845"/>
      <c r="CDL41" s="845"/>
      <c r="CDM41" s="921"/>
      <c r="CDN41" s="845"/>
      <c r="CDO41" s="845"/>
      <c r="CDP41" s="845"/>
      <c r="CDQ41" s="845"/>
      <c r="CDR41" s="845"/>
      <c r="CDS41" s="845"/>
      <c r="CDT41" s="845"/>
      <c r="CDU41" s="921"/>
      <c r="CDV41" s="845"/>
      <c r="CDW41" s="845"/>
      <c r="CDX41" s="845"/>
      <c r="CDY41" s="845"/>
      <c r="CDZ41" s="845"/>
      <c r="CEA41" s="845"/>
      <c r="CEB41" s="845"/>
      <c r="CEC41" s="921"/>
      <c r="CED41" s="845"/>
      <c r="CEE41" s="845"/>
      <c r="CEF41" s="845"/>
      <c r="CEG41" s="845"/>
      <c r="CEH41" s="845"/>
      <c r="CEI41" s="845"/>
      <c r="CEJ41" s="845"/>
      <c r="CEK41" s="921"/>
      <c r="CEL41" s="845"/>
      <c r="CEM41" s="845"/>
      <c r="CEN41" s="845"/>
      <c r="CEO41" s="845"/>
      <c r="CEP41" s="845"/>
      <c r="CEQ41" s="845"/>
      <c r="CER41" s="845"/>
      <c r="CES41" s="921"/>
      <c r="CET41" s="845"/>
      <c r="CEU41" s="845"/>
      <c r="CEV41" s="845"/>
      <c r="CEW41" s="845"/>
      <c r="CEX41" s="845"/>
      <c r="CEY41" s="845"/>
      <c r="CEZ41" s="845"/>
      <c r="CFA41" s="921"/>
      <c r="CFB41" s="845"/>
      <c r="CFC41" s="845"/>
      <c r="CFD41" s="845"/>
      <c r="CFE41" s="845"/>
      <c r="CFF41" s="845"/>
      <c r="CFG41" s="845"/>
      <c r="CFH41" s="845"/>
      <c r="CFI41" s="921"/>
      <c r="CFJ41" s="845"/>
      <c r="CFK41" s="845"/>
      <c r="CFL41" s="845"/>
      <c r="CFM41" s="845"/>
      <c r="CFN41" s="845"/>
      <c r="CFO41" s="845"/>
      <c r="CFP41" s="845"/>
      <c r="CFQ41" s="921"/>
      <c r="CFR41" s="845"/>
      <c r="CFS41" s="845"/>
      <c r="CFT41" s="845"/>
      <c r="CFU41" s="845"/>
      <c r="CFV41" s="845"/>
      <c r="CFW41" s="845"/>
      <c r="CFX41" s="845"/>
      <c r="CFY41" s="921"/>
      <c r="CFZ41" s="845"/>
      <c r="CGA41" s="845"/>
      <c r="CGB41" s="845"/>
      <c r="CGC41" s="845"/>
      <c r="CGD41" s="845"/>
      <c r="CGE41" s="845"/>
      <c r="CGF41" s="845"/>
      <c r="CGG41" s="921"/>
      <c r="CGH41" s="845"/>
      <c r="CGI41" s="845"/>
      <c r="CGJ41" s="845"/>
      <c r="CGK41" s="845"/>
      <c r="CGL41" s="845"/>
      <c r="CGM41" s="845"/>
      <c r="CGN41" s="845"/>
      <c r="CGO41" s="921"/>
      <c r="CGP41" s="845"/>
      <c r="CGQ41" s="845"/>
      <c r="CGR41" s="845"/>
      <c r="CGS41" s="845"/>
      <c r="CGT41" s="845"/>
      <c r="CGU41" s="845"/>
      <c r="CGV41" s="845"/>
      <c r="CGW41" s="921"/>
      <c r="CGX41" s="845"/>
      <c r="CGY41" s="845"/>
      <c r="CGZ41" s="845"/>
      <c r="CHA41" s="845"/>
      <c r="CHB41" s="845"/>
      <c r="CHC41" s="845"/>
      <c r="CHD41" s="845"/>
      <c r="CHE41" s="921"/>
      <c r="CHF41" s="845"/>
      <c r="CHG41" s="845"/>
      <c r="CHH41" s="845"/>
      <c r="CHI41" s="845"/>
      <c r="CHJ41" s="845"/>
      <c r="CHK41" s="845"/>
      <c r="CHL41" s="845"/>
      <c r="CHM41" s="921"/>
      <c r="CHN41" s="845"/>
      <c r="CHO41" s="845"/>
      <c r="CHP41" s="845"/>
      <c r="CHQ41" s="845"/>
      <c r="CHR41" s="845"/>
      <c r="CHS41" s="845"/>
      <c r="CHT41" s="845"/>
      <c r="CHU41" s="921"/>
      <c r="CHV41" s="845"/>
      <c r="CHW41" s="845"/>
      <c r="CHX41" s="845"/>
      <c r="CHY41" s="845"/>
      <c r="CHZ41" s="845"/>
      <c r="CIA41" s="845"/>
      <c r="CIB41" s="845"/>
      <c r="CIC41" s="921"/>
      <c r="CID41" s="845"/>
      <c r="CIE41" s="845"/>
      <c r="CIF41" s="845"/>
      <c r="CIG41" s="845"/>
      <c r="CIH41" s="845"/>
      <c r="CII41" s="845"/>
      <c r="CIJ41" s="845"/>
      <c r="CIK41" s="921"/>
      <c r="CIL41" s="845"/>
      <c r="CIM41" s="845"/>
      <c r="CIN41" s="845"/>
      <c r="CIO41" s="845"/>
      <c r="CIP41" s="845"/>
      <c r="CIQ41" s="845"/>
      <c r="CIR41" s="845"/>
      <c r="CIS41" s="921"/>
      <c r="CIT41" s="845"/>
      <c r="CIU41" s="845"/>
      <c r="CIV41" s="845"/>
      <c r="CIW41" s="845"/>
      <c r="CIX41" s="845"/>
      <c r="CIY41" s="845"/>
      <c r="CIZ41" s="845"/>
      <c r="CJA41" s="921"/>
      <c r="CJB41" s="845"/>
      <c r="CJC41" s="845"/>
      <c r="CJD41" s="845"/>
      <c r="CJE41" s="845"/>
      <c r="CJF41" s="845"/>
      <c r="CJG41" s="845"/>
      <c r="CJH41" s="845"/>
      <c r="CJI41" s="921"/>
      <c r="CJJ41" s="845"/>
      <c r="CJK41" s="845"/>
      <c r="CJL41" s="845"/>
      <c r="CJM41" s="845"/>
      <c r="CJN41" s="845"/>
      <c r="CJO41" s="845"/>
      <c r="CJP41" s="845"/>
      <c r="CJQ41" s="921"/>
      <c r="CJR41" s="845"/>
      <c r="CJS41" s="845"/>
      <c r="CJT41" s="845"/>
      <c r="CJU41" s="845"/>
      <c r="CJV41" s="845"/>
      <c r="CJW41" s="845"/>
      <c r="CJX41" s="845"/>
      <c r="CJY41" s="921"/>
      <c r="CJZ41" s="845"/>
      <c r="CKA41" s="845"/>
      <c r="CKB41" s="845"/>
      <c r="CKC41" s="845"/>
      <c r="CKD41" s="845"/>
      <c r="CKE41" s="845"/>
      <c r="CKF41" s="845"/>
      <c r="CKG41" s="921"/>
      <c r="CKH41" s="845"/>
      <c r="CKI41" s="845"/>
      <c r="CKJ41" s="845"/>
      <c r="CKK41" s="845"/>
      <c r="CKL41" s="845"/>
      <c r="CKM41" s="845"/>
      <c r="CKN41" s="845"/>
      <c r="CKO41" s="921"/>
      <c r="CKP41" s="845"/>
      <c r="CKQ41" s="845"/>
      <c r="CKR41" s="845"/>
      <c r="CKS41" s="845"/>
      <c r="CKT41" s="845"/>
      <c r="CKU41" s="845"/>
      <c r="CKV41" s="845"/>
      <c r="CKW41" s="921"/>
      <c r="CKX41" s="845"/>
      <c r="CKY41" s="845"/>
      <c r="CKZ41" s="845"/>
      <c r="CLA41" s="845"/>
      <c r="CLB41" s="845"/>
      <c r="CLC41" s="845"/>
      <c r="CLD41" s="845"/>
      <c r="CLE41" s="921"/>
      <c r="CLF41" s="845"/>
      <c r="CLG41" s="845"/>
      <c r="CLH41" s="845"/>
      <c r="CLI41" s="845"/>
      <c r="CLJ41" s="845"/>
      <c r="CLK41" s="845"/>
      <c r="CLL41" s="845"/>
      <c r="CLM41" s="921"/>
      <c r="CLN41" s="845"/>
      <c r="CLO41" s="845"/>
      <c r="CLP41" s="845"/>
      <c r="CLQ41" s="845"/>
      <c r="CLR41" s="845"/>
      <c r="CLS41" s="845"/>
      <c r="CLT41" s="845"/>
      <c r="CLU41" s="921"/>
      <c r="CLV41" s="845"/>
      <c r="CLW41" s="845"/>
      <c r="CLX41" s="845"/>
      <c r="CLY41" s="845"/>
      <c r="CLZ41" s="845"/>
      <c r="CMA41" s="845"/>
      <c r="CMB41" s="845"/>
      <c r="CMC41" s="921"/>
      <c r="CMD41" s="845"/>
      <c r="CME41" s="845"/>
      <c r="CMF41" s="845"/>
      <c r="CMG41" s="845"/>
      <c r="CMH41" s="845"/>
      <c r="CMI41" s="845"/>
      <c r="CMJ41" s="845"/>
      <c r="CMK41" s="921"/>
      <c r="CML41" s="845"/>
      <c r="CMM41" s="845"/>
      <c r="CMN41" s="845"/>
      <c r="CMO41" s="845"/>
      <c r="CMP41" s="845"/>
      <c r="CMQ41" s="845"/>
      <c r="CMR41" s="845"/>
      <c r="CMS41" s="921"/>
      <c r="CMT41" s="845"/>
      <c r="CMU41" s="845"/>
      <c r="CMV41" s="845"/>
      <c r="CMW41" s="845"/>
      <c r="CMX41" s="845"/>
      <c r="CMY41" s="845"/>
      <c r="CMZ41" s="845"/>
      <c r="CNA41" s="921"/>
      <c r="CNB41" s="845"/>
      <c r="CNC41" s="845"/>
      <c r="CND41" s="845"/>
      <c r="CNE41" s="845"/>
      <c r="CNF41" s="845"/>
      <c r="CNG41" s="845"/>
      <c r="CNH41" s="845"/>
      <c r="CNI41" s="921"/>
      <c r="CNJ41" s="845"/>
      <c r="CNK41" s="845"/>
      <c r="CNL41" s="845"/>
      <c r="CNM41" s="845"/>
      <c r="CNN41" s="845"/>
      <c r="CNO41" s="845"/>
      <c r="CNP41" s="845"/>
      <c r="CNQ41" s="921"/>
      <c r="CNR41" s="845"/>
      <c r="CNS41" s="845"/>
      <c r="CNT41" s="845"/>
      <c r="CNU41" s="845"/>
      <c r="CNV41" s="845"/>
      <c r="CNW41" s="845"/>
      <c r="CNX41" s="845"/>
      <c r="CNY41" s="921"/>
      <c r="CNZ41" s="845"/>
      <c r="COA41" s="845"/>
      <c r="COB41" s="845"/>
      <c r="COC41" s="845"/>
      <c r="COD41" s="845"/>
      <c r="COE41" s="845"/>
      <c r="COF41" s="845"/>
      <c r="COG41" s="921"/>
      <c r="COH41" s="845"/>
      <c r="COI41" s="845"/>
      <c r="COJ41" s="845"/>
      <c r="COK41" s="845"/>
      <c r="COL41" s="845"/>
      <c r="COM41" s="845"/>
      <c r="CON41" s="845"/>
      <c r="COO41" s="921"/>
      <c r="COP41" s="845"/>
      <c r="COQ41" s="845"/>
      <c r="COR41" s="845"/>
      <c r="COS41" s="845"/>
      <c r="COT41" s="845"/>
      <c r="COU41" s="845"/>
      <c r="COV41" s="845"/>
      <c r="COW41" s="921"/>
      <c r="COX41" s="845"/>
      <c r="COY41" s="845"/>
      <c r="COZ41" s="845"/>
      <c r="CPA41" s="845"/>
      <c r="CPB41" s="845"/>
      <c r="CPC41" s="845"/>
      <c r="CPD41" s="845"/>
      <c r="CPE41" s="921"/>
      <c r="CPF41" s="845"/>
      <c r="CPG41" s="845"/>
      <c r="CPH41" s="845"/>
      <c r="CPI41" s="845"/>
      <c r="CPJ41" s="845"/>
      <c r="CPK41" s="845"/>
      <c r="CPL41" s="845"/>
      <c r="CPM41" s="921"/>
      <c r="CPN41" s="845"/>
      <c r="CPO41" s="845"/>
      <c r="CPP41" s="845"/>
      <c r="CPQ41" s="845"/>
      <c r="CPR41" s="845"/>
      <c r="CPS41" s="845"/>
      <c r="CPT41" s="845"/>
      <c r="CPU41" s="921"/>
      <c r="CPV41" s="845"/>
      <c r="CPW41" s="845"/>
      <c r="CPX41" s="845"/>
      <c r="CPY41" s="845"/>
      <c r="CPZ41" s="845"/>
      <c r="CQA41" s="845"/>
      <c r="CQB41" s="845"/>
      <c r="CQC41" s="921"/>
      <c r="CQD41" s="845"/>
      <c r="CQE41" s="845"/>
      <c r="CQF41" s="845"/>
      <c r="CQG41" s="845"/>
      <c r="CQH41" s="845"/>
      <c r="CQI41" s="845"/>
      <c r="CQJ41" s="845"/>
      <c r="CQK41" s="921"/>
      <c r="CQL41" s="845"/>
      <c r="CQM41" s="845"/>
      <c r="CQN41" s="845"/>
      <c r="CQO41" s="845"/>
      <c r="CQP41" s="845"/>
      <c r="CQQ41" s="845"/>
      <c r="CQR41" s="845"/>
      <c r="CQS41" s="921"/>
      <c r="CQT41" s="845"/>
      <c r="CQU41" s="845"/>
      <c r="CQV41" s="845"/>
      <c r="CQW41" s="845"/>
      <c r="CQX41" s="845"/>
      <c r="CQY41" s="845"/>
      <c r="CQZ41" s="845"/>
      <c r="CRA41" s="921"/>
      <c r="CRB41" s="845"/>
      <c r="CRC41" s="845"/>
      <c r="CRD41" s="845"/>
      <c r="CRE41" s="845"/>
      <c r="CRF41" s="845"/>
      <c r="CRG41" s="845"/>
      <c r="CRH41" s="845"/>
      <c r="CRI41" s="921"/>
      <c r="CRJ41" s="845"/>
      <c r="CRK41" s="845"/>
      <c r="CRL41" s="845"/>
      <c r="CRM41" s="845"/>
      <c r="CRN41" s="845"/>
      <c r="CRO41" s="845"/>
      <c r="CRP41" s="845"/>
      <c r="CRQ41" s="921"/>
      <c r="CRR41" s="845"/>
      <c r="CRS41" s="845"/>
      <c r="CRT41" s="845"/>
      <c r="CRU41" s="845"/>
      <c r="CRV41" s="845"/>
      <c r="CRW41" s="845"/>
      <c r="CRX41" s="845"/>
      <c r="CRY41" s="921"/>
      <c r="CRZ41" s="845"/>
      <c r="CSA41" s="845"/>
      <c r="CSB41" s="845"/>
      <c r="CSC41" s="845"/>
      <c r="CSD41" s="845"/>
      <c r="CSE41" s="845"/>
      <c r="CSF41" s="845"/>
      <c r="CSG41" s="921"/>
      <c r="CSH41" s="845"/>
      <c r="CSI41" s="845"/>
      <c r="CSJ41" s="845"/>
      <c r="CSK41" s="845"/>
      <c r="CSL41" s="845"/>
      <c r="CSM41" s="845"/>
      <c r="CSN41" s="845"/>
      <c r="CSO41" s="921"/>
      <c r="CSP41" s="845"/>
      <c r="CSQ41" s="845"/>
      <c r="CSR41" s="845"/>
      <c r="CSS41" s="845"/>
      <c r="CST41" s="845"/>
      <c r="CSU41" s="845"/>
      <c r="CSV41" s="845"/>
      <c r="CSW41" s="921"/>
      <c r="CSX41" s="845"/>
      <c r="CSY41" s="845"/>
      <c r="CSZ41" s="845"/>
      <c r="CTA41" s="845"/>
      <c r="CTB41" s="845"/>
      <c r="CTC41" s="845"/>
      <c r="CTD41" s="845"/>
      <c r="CTE41" s="921"/>
      <c r="CTF41" s="845"/>
      <c r="CTG41" s="845"/>
      <c r="CTH41" s="845"/>
      <c r="CTI41" s="845"/>
      <c r="CTJ41" s="845"/>
      <c r="CTK41" s="845"/>
      <c r="CTL41" s="845"/>
      <c r="CTM41" s="921"/>
      <c r="CTN41" s="845"/>
      <c r="CTO41" s="845"/>
      <c r="CTP41" s="845"/>
      <c r="CTQ41" s="845"/>
      <c r="CTR41" s="845"/>
      <c r="CTS41" s="845"/>
      <c r="CTT41" s="845"/>
      <c r="CTU41" s="921"/>
      <c r="CTV41" s="845"/>
      <c r="CTW41" s="845"/>
      <c r="CTX41" s="845"/>
      <c r="CTY41" s="845"/>
      <c r="CTZ41" s="845"/>
      <c r="CUA41" s="845"/>
      <c r="CUB41" s="845"/>
      <c r="CUC41" s="921"/>
      <c r="CUD41" s="845"/>
      <c r="CUE41" s="845"/>
      <c r="CUF41" s="845"/>
      <c r="CUG41" s="845"/>
      <c r="CUH41" s="845"/>
      <c r="CUI41" s="845"/>
      <c r="CUJ41" s="845"/>
      <c r="CUK41" s="921"/>
      <c r="CUL41" s="845"/>
      <c r="CUM41" s="845"/>
      <c r="CUN41" s="845"/>
      <c r="CUO41" s="845"/>
      <c r="CUP41" s="845"/>
      <c r="CUQ41" s="845"/>
      <c r="CUR41" s="845"/>
      <c r="CUS41" s="921"/>
      <c r="CUT41" s="845"/>
      <c r="CUU41" s="845"/>
      <c r="CUV41" s="845"/>
      <c r="CUW41" s="845"/>
      <c r="CUX41" s="845"/>
      <c r="CUY41" s="845"/>
      <c r="CUZ41" s="845"/>
      <c r="CVA41" s="921"/>
      <c r="CVB41" s="845"/>
      <c r="CVC41" s="845"/>
      <c r="CVD41" s="845"/>
      <c r="CVE41" s="845"/>
      <c r="CVF41" s="845"/>
      <c r="CVG41" s="845"/>
      <c r="CVH41" s="845"/>
      <c r="CVI41" s="921"/>
      <c r="CVJ41" s="845"/>
      <c r="CVK41" s="845"/>
      <c r="CVL41" s="845"/>
      <c r="CVM41" s="845"/>
      <c r="CVN41" s="845"/>
      <c r="CVO41" s="845"/>
      <c r="CVP41" s="845"/>
      <c r="CVQ41" s="921"/>
      <c r="CVR41" s="845"/>
      <c r="CVS41" s="845"/>
      <c r="CVT41" s="845"/>
      <c r="CVU41" s="845"/>
      <c r="CVV41" s="845"/>
      <c r="CVW41" s="845"/>
      <c r="CVX41" s="845"/>
      <c r="CVY41" s="921"/>
      <c r="CVZ41" s="845"/>
      <c r="CWA41" s="845"/>
      <c r="CWB41" s="845"/>
      <c r="CWC41" s="845"/>
      <c r="CWD41" s="845"/>
      <c r="CWE41" s="845"/>
      <c r="CWF41" s="845"/>
      <c r="CWG41" s="921"/>
      <c r="CWH41" s="845"/>
      <c r="CWI41" s="845"/>
      <c r="CWJ41" s="845"/>
      <c r="CWK41" s="845"/>
      <c r="CWL41" s="845"/>
      <c r="CWM41" s="845"/>
      <c r="CWN41" s="845"/>
      <c r="CWO41" s="921"/>
      <c r="CWP41" s="845"/>
      <c r="CWQ41" s="845"/>
      <c r="CWR41" s="845"/>
      <c r="CWS41" s="845"/>
      <c r="CWT41" s="845"/>
      <c r="CWU41" s="845"/>
      <c r="CWV41" s="845"/>
      <c r="CWW41" s="921"/>
      <c r="CWX41" s="845"/>
      <c r="CWY41" s="845"/>
      <c r="CWZ41" s="845"/>
      <c r="CXA41" s="845"/>
      <c r="CXB41" s="845"/>
      <c r="CXC41" s="845"/>
      <c r="CXD41" s="845"/>
      <c r="CXE41" s="921"/>
      <c r="CXF41" s="845"/>
      <c r="CXG41" s="845"/>
      <c r="CXH41" s="845"/>
      <c r="CXI41" s="845"/>
      <c r="CXJ41" s="845"/>
      <c r="CXK41" s="845"/>
      <c r="CXL41" s="845"/>
      <c r="CXM41" s="921"/>
      <c r="CXN41" s="845"/>
      <c r="CXO41" s="845"/>
      <c r="CXP41" s="845"/>
      <c r="CXQ41" s="845"/>
      <c r="CXR41" s="845"/>
      <c r="CXS41" s="845"/>
      <c r="CXT41" s="845"/>
      <c r="CXU41" s="921"/>
      <c r="CXV41" s="845"/>
      <c r="CXW41" s="845"/>
      <c r="CXX41" s="845"/>
      <c r="CXY41" s="845"/>
      <c r="CXZ41" s="845"/>
      <c r="CYA41" s="845"/>
      <c r="CYB41" s="845"/>
      <c r="CYC41" s="921"/>
      <c r="CYD41" s="845"/>
      <c r="CYE41" s="845"/>
      <c r="CYF41" s="845"/>
      <c r="CYG41" s="845"/>
      <c r="CYH41" s="845"/>
      <c r="CYI41" s="845"/>
      <c r="CYJ41" s="845"/>
      <c r="CYK41" s="921"/>
      <c r="CYL41" s="845"/>
      <c r="CYM41" s="845"/>
      <c r="CYN41" s="845"/>
      <c r="CYO41" s="845"/>
      <c r="CYP41" s="845"/>
      <c r="CYQ41" s="845"/>
      <c r="CYR41" s="845"/>
      <c r="CYS41" s="921"/>
      <c r="CYT41" s="845"/>
      <c r="CYU41" s="845"/>
      <c r="CYV41" s="845"/>
      <c r="CYW41" s="845"/>
      <c r="CYX41" s="845"/>
      <c r="CYY41" s="845"/>
      <c r="CYZ41" s="845"/>
      <c r="CZA41" s="921"/>
      <c r="CZB41" s="845"/>
      <c r="CZC41" s="845"/>
      <c r="CZD41" s="845"/>
      <c r="CZE41" s="845"/>
      <c r="CZF41" s="845"/>
      <c r="CZG41" s="845"/>
      <c r="CZH41" s="845"/>
      <c r="CZI41" s="921"/>
      <c r="CZJ41" s="845"/>
      <c r="CZK41" s="845"/>
      <c r="CZL41" s="845"/>
      <c r="CZM41" s="845"/>
      <c r="CZN41" s="845"/>
      <c r="CZO41" s="845"/>
      <c r="CZP41" s="845"/>
      <c r="CZQ41" s="921"/>
      <c r="CZR41" s="845"/>
      <c r="CZS41" s="845"/>
      <c r="CZT41" s="845"/>
      <c r="CZU41" s="845"/>
      <c r="CZV41" s="845"/>
      <c r="CZW41" s="845"/>
      <c r="CZX41" s="845"/>
      <c r="CZY41" s="921"/>
      <c r="CZZ41" s="845"/>
      <c r="DAA41" s="845"/>
      <c r="DAB41" s="845"/>
      <c r="DAC41" s="845"/>
      <c r="DAD41" s="845"/>
      <c r="DAE41" s="845"/>
      <c r="DAF41" s="845"/>
      <c r="DAG41" s="921"/>
      <c r="DAH41" s="845"/>
      <c r="DAI41" s="845"/>
      <c r="DAJ41" s="845"/>
      <c r="DAK41" s="845"/>
      <c r="DAL41" s="845"/>
      <c r="DAM41" s="845"/>
      <c r="DAN41" s="845"/>
      <c r="DAO41" s="921"/>
      <c r="DAP41" s="845"/>
      <c r="DAQ41" s="845"/>
      <c r="DAR41" s="845"/>
      <c r="DAS41" s="845"/>
      <c r="DAT41" s="845"/>
      <c r="DAU41" s="845"/>
      <c r="DAV41" s="845"/>
      <c r="DAW41" s="921"/>
      <c r="DAX41" s="845"/>
      <c r="DAY41" s="845"/>
      <c r="DAZ41" s="845"/>
      <c r="DBA41" s="845"/>
      <c r="DBB41" s="845"/>
      <c r="DBC41" s="845"/>
      <c r="DBD41" s="845"/>
      <c r="DBE41" s="921"/>
      <c r="DBF41" s="845"/>
      <c r="DBG41" s="845"/>
      <c r="DBH41" s="845"/>
      <c r="DBI41" s="845"/>
      <c r="DBJ41" s="845"/>
      <c r="DBK41" s="845"/>
      <c r="DBL41" s="845"/>
      <c r="DBM41" s="921"/>
      <c r="DBN41" s="845"/>
      <c r="DBO41" s="845"/>
      <c r="DBP41" s="845"/>
      <c r="DBQ41" s="845"/>
      <c r="DBR41" s="845"/>
      <c r="DBS41" s="845"/>
      <c r="DBT41" s="845"/>
      <c r="DBU41" s="921"/>
      <c r="DBV41" s="845"/>
      <c r="DBW41" s="845"/>
      <c r="DBX41" s="845"/>
      <c r="DBY41" s="845"/>
      <c r="DBZ41" s="845"/>
      <c r="DCA41" s="845"/>
      <c r="DCB41" s="845"/>
      <c r="DCC41" s="921"/>
      <c r="DCD41" s="845"/>
      <c r="DCE41" s="845"/>
      <c r="DCF41" s="845"/>
      <c r="DCG41" s="845"/>
      <c r="DCH41" s="845"/>
      <c r="DCI41" s="845"/>
      <c r="DCJ41" s="845"/>
      <c r="DCK41" s="921"/>
      <c r="DCL41" s="845"/>
      <c r="DCM41" s="845"/>
      <c r="DCN41" s="845"/>
      <c r="DCO41" s="845"/>
      <c r="DCP41" s="845"/>
      <c r="DCQ41" s="845"/>
      <c r="DCR41" s="845"/>
      <c r="DCS41" s="921"/>
      <c r="DCT41" s="845"/>
      <c r="DCU41" s="845"/>
      <c r="DCV41" s="845"/>
      <c r="DCW41" s="845"/>
      <c r="DCX41" s="845"/>
      <c r="DCY41" s="845"/>
      <c r="DCZ41" s="845"/>
      <c r="DDA41" s="921"/>
      <c r="DDB41" s="845"/>
      <c r="DDC41" s="845"/>
      <c r="DDD41" s="845"/>
      <c r="DDE41" s="845"/>
      <c r="DDF41" s="845"/>
      <c r="DDG41" s="845"/>
      <c r="DDH41" s="845"/>
      <c r="DDI41" s="921"/>
      <c r="DDJ41" s="845"/>
      <c r="DDK41" s="845"/>
      <c r="DDL41" s="845"/>
      <c r="DDM41" s="845"/>
      <c r="DDN41" s="845"/>
      <c r="DDO41" s="845"/>
      <c r="DDP41" s="845"/>
      <c r="DDQ41" s="921"/>
      <c r="DDR41" s="845"/>
      <c r="DDS41" s="845"/>
      <c r="DDT41" s="845"/>
      <c r="DDU41" s="845"/>
      <c r="DDV41" s="845"/>
      <c r="DDW41" s="845"/>
      <c r="DDX41" s="845"/>
      <c r="DDY41" s="921"/>
      <c r="DDZ41" s="845"/>
      <c r="DEA41" s="845"/>
      <c r="DEB41" s="845"/>
      <c r="DEC41" s="845"/>
      <c r="DED41" s="845"/>
      <c r="DEE41" s="845"/>
      <c r="DEF41" s="845"/>
      <c r="DEG41" s="921"/>
      <c r="DEH41" s="845"/>
      <c r="DEI41" s="845"/>
      <c r="DEJ41" s="845"/>
      <c r="DEK41" s="845"/>
      <c r="DEL41" s="845"/>
      <c r="DEM41" s="845"/>
      <c r="DEN41" s="845"/>
      <c r="DEO41" s="921"/>
      <c r="DEP41" s="845"/>
      <c r="DEQ41" s="845"/>
      <c r="DER41" s="845"/>
      <c r="DES41" s="845"/>
      <c r="DET41" s="845"/>
      <c r="DEU41" s="845"/>
      <c r="DEV41" s="845"/>
      <c r="DEW41" s="921"/>
      <c r="DEX41" s="845"/>
      <c r="DEY41" s="845"/>
      <c r="DEZ41" s="845"/>
      <c r="DFA41" s="845"/>
      <c r="DFB41" s="845"/>
      <c r="DFC41" s="845"/>
      <c r="DFD41" s="845"/>
      <c r="DFE41" s="921"/>
      <c r="DFF41" s="845"/>
      <c r="DFG41" s="845"/>
      <c r="DFH41" s="845"/>
      <c r="DFI41" s="845"/>
      <c r="DFJ41" s="845"/>
      <c r="DFK41" s="845"/>
      <c r="DFL41" s="845"/>
      <c r="DFM41" s="921"/>
      <c r="DFN41" s="845"/>
      <c r="DFO41" s="845"/>
      <c r="DFP41" s="845"/>
      <c r="DFQ41" s="845"/>
      <c r="DFR41" s="845"/>
      <c r="DFS41" s="845"/>
      <c r="DFT41" s="845"/>
      <c r="DFU41" s="921"/>
      <c r="DFV41" s="845"/>
      <c r="DFW41" s="845"/>
      <c r="DFX41" s="845"/>
      <c r="DFY41" s="845"/>
      <c r="DFZ41" s="845"/>
      <c r="DGA41" s="845"/>
      <c r="DGB41" s="845"/>
      <c r="DGC41" s="921"/>
      <c r="DGD41" s="845"/>
      <c r="DGE41" s="845"/>
      <c r="DGF41" s="845"/>
      <c r="DGG41" s="845"/>
      <c r="DGH41" s="845"/>
      <c r="DGI41" s="845"/>
      <c r="DGJ41" s="845"/>
      <c r="DGK41" s="921"/>
      <c r="DGL41" s="845"/>
      <c r="DGM41" s="845"/>
      <c r="DGN41" s="845"/>
      <c r="DGO41" s="845"/>
      <c r="DGP41" s="845"/>
      <c r="DGQ41" s="845"/>
      <c r="DGR41" s="845"/>
      <c r="DGS41" s="921"/>
      <c r="DGT41" s="845"/>
      <c r="DGU41" s="845"/>
      <c r="DGV41" s="845"/>
      <c r="DGW41" s="845"/>
      <c r="DGX41" s="845"/>
      <c r="DGY41" s="845"/>
      <c r="DGZ41" s="845"/>
      <c r="DHA41" s="921"/>
      <c r="DHB41" s="845"/>
      <c r="DHC41" s="845"/>
      <c r="DHD41" s="845"/>
      <c r="DHE41" s="845"/>
      <c r="DHF41" s="845"/>
      <c r="DHG41" s="845"/>
      <c r="DHH41" s="845"/>
      <c r="DHI41" s="921"/>
      <c r="DHJ41" s="845"/>
      <c r="DHK41" s="845"/>
      <c r="DHL41" s="845"/>
      <c r="DHM41" s="845"/>
      <c r="DHN41" s="845"/>
      <c r="DHO41" s="845"/>
      <c r="DHP41" s="845"/>
      <c r="DHQ41" s="921"/>
      <c r="DHR41" s="845"/>
      <c r="DHS41" s="845"/>
      <c r="DHT41" s="845"/>
      <c r="DHU41" s="845"/>
      <c r="DHV41" s="845"/>
      <c r="DHW41" s="845"/>
      <c r="DHX41" s="845"/>
      <c r="DHY41" s="921"/>
      <c r="DHZ41" s="845"/>
      <c r="DIA41" s="845"/>
      <c r="DIB41" s="845"/>
      <c r="DIC41" s="845"/>
      <c r="DID41" s="845"/>
      <c r="DIE41" s="845"/>
      <c r="DIF41" s="845"/>
      <c r="DIG41" s="921"/>
      <c r="DIH41" s="845"/>
      <c r="DII41" s="845"/>
      <c r="DIJ41" s="845"/>
      <c r="DIK41" s="845"/>
      <c r="DIL41" s="845"/>
      <c r="DIM41" s="845"/>
      <c r="DIN41" s="845"/>
      <c r="DIO41" s="921"/>
      <c r="DIP41" s="845"/>
      <c r="DIQ41" s="845"/>
      <c r="DIR41" s="845"/>
      <c r="DIS41" s="845"/>
      <c r="DIT41" s="845"/>
      <c r="DIU41" s="845"/>
      <c r="DIV41" s="845"/>
      <c r="DIW41" s="921"/>
      <c r="DIX41" s="845"/>
      <c r="DIY41" s="845"/>
      <c r="DIZ41" s="845"/>
      <c r="DJA41" s="845"/>
      <c r="DJB41" s="845"/>
      <c r="DJC41" s="845"/>
      <c r="DJD41" s="845"/>
      <c r="DJE41" s="921"/>
      <c r="DJF41" s="845"/>
      <c r="DJG41" s="845"/>
      <c r="DJH41" s="845"/>
      <c r="DJI41" s="845"/>
      <c r="DJJ41" s="845"/>
      <c r="DJK41" s="845"/>
      <c r="DJL41" s="845"/>
      <c r="DJM41" s="921"/>
      <c r="DJN41" s="845"/>
      <c r="DJO41" s="845"/>
      <c r="DJP41" s="845"/>
      <c r="DJQ41" s="845"/>
      <c r="DJR41" s="845"/>
      <c r="DJS41" s="845"/>
      <c r="DJT41" s="845"/>
      <c r="DJU41" s="921"/>
      <c r="DJV41" s="845"/>
      <c r="DJW41" s="845"/>
      <c r="DJX41" s="845"/>
      <c r="DJY41" s="845"/>
      <c r="DJZ41" s="845"/>
      <c r="DKA41" s="845"/>
      <c r="DKB41" s="845"/>
      <c r="DKC41" s="921"/>
      <c r="DKD41" s="845"/>
      <c r="DKE41" s="845"/>
      <c r="DKF41" s="845"/>
      <c r="DKG41" s="845"/>
      <c r="DKH41" s="845"/>
      <c r="DKI41" s="845"/>
      <c r="DKJ41" s="845"/>
      <c r="DKK41" s="921"/>
      <c r="DKL41" s="845"/>
      <c r="DKM41" s="845"/>
      <c r="DKN41" s="845"/>
      <c r="DKO41" s="845"/>
      <c r="DKP41" s="845"/>
      <c r="DKQ41" s="845"/>
      <c r="DKR41" s="845"/>
      <c r="DKS41" s="921"/>
      <c r="DKT41" s="845"/>
      <c r="DKU41" s="845"/>
      <c r="DKV41" s="845"/>
      <c r="DKW41" s="845"/>
      <c r="DKX41" s="845"/>
      <c r="DKY41" s="845"/>
      <c r="DKZ41" s="845"/>
      <c r="DLA41" s="921"/>
      <c r="DLB41" s="845"/>
      <c r="DLC41" s="845"/>
      <c r="DLD41" s="845"/>
      <c r="DLE41" s="845"/>
      <c r="DLF41" s="845"/>
      <c r="DLG41" s="845"/>
      <c r="DLH41" s="845"/>
      <c r="DLI41" s="921"/>
      <c r="DLJ41" s="845"/>
      <c r="DLK41" s="845"/>
      <c r="DLL41" s="845"/>
      <c r="DLM41" s="845"/>
      <c r="DLN41" s="845"/>
      <c r="DLO41" s="845"/>
      <c r="DLP41" s="845"/>
      <c r="DLQ41" s="921"/>
      <c r="DLR41" s="845"/>
      <c r="DLS41" s="845"/>
      <c r="DLT41" s="845"/>
      <c r="DLU41" s="845"/>
      <c r="DLV41" s="845"/>
      <c r="DLW41" s="845"/>
      <c r="DLX41" s="845"/>
      <c r="DLY41" s="921"/>
      <c r="DLZ41" s="845"/>
      <c r="DMA41" s="845"/>
      <c r="DMB41" s="845"/>
      <c r="DMC41" s="845"/>
      <c r="DMD41" s="845"/>
      <c r="DME41" s="845"/>
      <c r="DMF41" s="845"/>
      <c r="DMG41" s="921"/>
      <c r="DMH41" s="845"/>
      <c r="DMI41" s="845"/>
      <c r="DMJ41" s="845"/>
      <c r="DMK41" s="845"/>
      <c r="DML41" s="845"/>
      <c r="DMM41" s="845"/>
      <c r="DMN41" s="845"/>
      <c r="DMO41" s="921"/>
      <c r="DMP41" s="845"/>
      <c r="DMQ41" s="845"/>
      <c r="DMR41" s="845"/>
      <c r="DMS41" s="845"/>
      <c r="DMT41" s="845"/>
      <c r="DMU41" s="845"/>
      <c r="DMV41" s="845"/>
      <c r="DMW41" s="921"/>
      <c r="DMX41" s="845"/>
      <c r="DMY41" s="845"/>
      <c r="DMZ41" s="845"/>
      <c r="DNA41" s="845"/>
      <c r="DNB41" s="845"/>
      <c r="DNC41" s="845"/>
      <c r="DND41" s="845"/>
      <c r="DNE41" s="921"/>
      <c r="DNF41" s="845"/>
      <c r="DNG41" s="845"/>
      <c r="DNH41" s="845"/>
      <c r="DNI41" s="845"/>
      <c r="DNJ41" s="845"/>
      <c r="DNK41" s="845"/>
      <c r="DNL41" s="845"/>
      <c r="DNM41" s="921"/>
      <c r="DNN41" s="845"/>
      <c r="DNO41" s="845"/>
      <c r="DNP41" s="845"/>
      <c r="DNQ41" s="845"/>
      <c r="DNR41" s="845"/>
      <c r="DNS41" s="845"/>
      <c r="DNT41" s="845"/>
      <c r="DNU41" s="921"/>
      <c r="DNV41" s="845"/>
      <c r="DNW41" s="845"/>
      <c r="DNX41" s="845"/>
      <c r="DNY41" s="845"/>
      <c r="DNZ41" s="845"/>
      <c r="DOA41" s="845"/>
      <c r="DOB41" s="845"/>
      <c r="DOC41" s="921"/>
      <c r="DOD41" s="845"/>
      <c r="DOE41" s="845"/>
      <c r="DOF41" s="845"/>
      <c r="DOG41" s="845"/>
      <c r="DOH41" s="845"/>
      <c r="DOI41" s="845"/>
      <c r="DOJ41" s="845"/>
      <c r="DOK41" s="921"/>
      <c r="DOL41" s="845"/>
      <c r="DOM41" s="845"/>
      <c r="DON41" s="845"/>
      <c r="DOO41" s="845"/>
      <c r="DOP41" s="845"/>
      <c r="DOQ41" s="845"/>
      <c r="DOR41" s="845"/>
      <c r="DOS41" s="921"/>
      <c r="DOT41" s="845"/>
      <c r="DOU41" s="845"/>
      <c r="DOV41" s="845"/>
      <c r="DOW41" s="845"/>
      <c r="DOX41" s="845"/>
      <c r="DOY41" s="845"/>
      <c r="DOZ41" s="845"/>
      <c r="DPA41" s="921"/>
      <c r="DPB41" s="845"/>
      <c r="DPC41" s="845"/>
      <c r="DPD41" s="845"/>
      <c r="DPE41" s="845"/>
      <c r="DPF41" s="845"/>
      <c r="DPG41" s="845"/>
      <c r="DPH41" s="845"/>
      <c r="DPI41" s="921"/>
      <c r="DPJ41" s="845"/>
      <c r="DPK41" s="845"/>
      <c r="DPL41" s="845"/>
      <c r="DPM41" s="845"/>
      <c r="DPN41" s="845"/>
      <c r="DPO41" s="845"/>
      <c r="DPP41" s="845"/>
      <c r="DPQ41" s="921"/>
      <c r="DPR41" s="845"/>
      <c r="DPS41" s="845"/>
      <c r="DPT41" s="845"/>
      <c r="DPU41" s="845"/>
      <c r="DPV41" s="845"/>
      <c r="DPW41" s="845"/>
      <c r="DPX41" s="845"/>
      <c r="DPY41" s="921"/>
      <c r="DPZ41" s="845"/>
      <c r="DQA41" s="845"/>
      <c r="DQB41" s="845"/>
      <c r="DQC41" s="845"/>
      <c r="DQD41" s="845"/>
      <c r="DQE41" s="845"/>
      <c r="DQF41" s="845"/>
      <c r="DQG41" s="921"/>
      <c r="DQH41" s="845"/>
      <c r="DQI41" s="845"/>
      <c r="DQJ41" s="845"/>
      <c r="DQK41" s="845"/>
      <c r="DQL41" s="845"/>
      <c r="DQM41" s="845"/>
      <c r="DQN41" s="845"/>
      <c r="DQO41" s="921"/>
      <c r="DQP41" s="845"/>
      <c r="DQQ41" s="845"/>
      <c r="DQR41" s="845"/>
      <c r="DQS41" s="845"/>
      <c r="DQT41" s="845"/>
      <c r="DQU41" s="845"/>
      <c r="DQV41" s="845"/>
      <c r="DQW41" s="921"/>
      <c r="DQX41" s="845"/>
      <c r="DQY41" s="845"/>
      <c r="DQZ41" s="845"/>
      <c r="DRA41" s="845"/>
      <c r="DRB41" s="845"/>
      <c r="DRC41" s="845"/>
      <c r="DRD41" s="845"/>
      <c r="DRE41" s="921"/>
      <c r="DRF41" s="845"/>
      <c r="DRG41" s="845"/>
      <c r="DRH41" s="845"/>
      <c r="DRI41" s="845"/>
      <c r="DRJ41" s="845"/>
      <c r="DRK41" s="845"/>
      <c r="DRL41" s="845"/>
      <c r="DRM41" s="921"/>
      <c r="DRN41" s="845"/>
      <c r="DRO41" s="845"/>
      <c r="DRP41" s="845"/>
      <c r="DRQ41" s="845"/>
      <c r="DRR41" s="845"/>
      <c r="DRS41" s="845"/>
      <c r="DRT41" s="845"/>
      <c r="DRU41" s="921"/>
      <c r="DRV41" s="845"/>
      <c r="DRW41" s="845"/>
      <c r="DRX41" s="845"/>
      <c r="DRY41" s="845"/>
      <c r="DRZ41" s="845"/>
      <c r="DSA41" s="845"/>
      <c r="DSB41" s="845"/>
      <c r="DSC41" s="921"/>
      <c r="DSD41" s="845"/>
      <c r="DSE41" s="845"/>
      <c r="DSF41" s="845"/>
      <c r="DSG41" s="845"/>
      <c r="DSH41" s="845"/>
      <c r="DSI41" s="845"/>
      <c r="DSJ41" s="845"/>
      <c r="DSK41" s="921"/>
      <c r="DSL41" s="845"/>
      <c r="DSM41" s="845"/>
      <c r="DSN41" s="845"/>
      <c r="DSO41" s="845"/>
      <c r="DSP41" s="845"/>
      <c r="DSQ41" s="845"/>
      <c r="DSR41" s="845"/>
      <c r="DSS41" s="921"/>
      <c r="DST41" s="845"/>
      <c r="DSU41" s="845"/>
      <c r="DSV41" s="845"/>
      <c r="DSW41" s="845"/>
      <c r="DSX41" s="845"/>
      <c r="DSY41" s="845"/>
      <c r="DSZ41" s="845"/>
      <c r="DTA41" s="921"/>
      <c r="DTB41" s="845"/>
      <c r="DTC41" s="845"/>
      <c r="DTD41" s="845"/>
      <c r="DTE41" s="845"/>
      <c r="DTF41" s="845"/>
      <c r="DTG41" s="845"/>
      <c r="DTH41" s="845"/>
      <c r="DTI41" s="921"/>
      <c r="DTJ41" s="845"/>
      <c r="DTK41" s="845"/>
      <c r="DTL41" s="845"/>
      <c r="DTM41" s="845"/>
      <c r="DTN41" s="845"/>
      <c r="DTO41" s="845"/>
      <c r="DTP41" s="845"/>
      <c r="DTQ41" s="921"/>
      <c r="DTR41" s="845"/>
      <c r="DTS41" s="845"/>
      <c r="DTT41" s="845"/>
      <c r="DTU41" s="845"/>
      <c r="DTV41" s="845"/>
      <c r="DTW41" s="845"/>
      <c r="DTX41" s="845"/>
      <c r="DTY41" s="921"/>
      <c r="DTZ41" s="845"/>
      <c r="DUA41" s="845"/>
      <c r="DUB41" s="845"/>
      <c r="DUC41" s="845"/>
      <c r="DUD41" s="845"/>
      <c r="DUE41" s="845"/>
      <c r="DUF41" s="845"/>
      <c r="DUG41" s="921"/>
      <c r="DUH41" s="845"/>
      <c r="DUI41" s="845"/>
      <c r="DUJ41" s="845"/>
      <c r="DUK41" s="845"/>
      <c r="DUL41" s="845"/>
      <c r="DUM41" s="845"/>
      <c r="DUN41" s="845"/>
      <c r="DUO41" s="921"/>
      <c r="DUP41" s="845"/>
      <c r="DUQ41" s="845"/>
      <c r="DUR41" s="845"/>
      <c r="DUS41" s="845"/>
      <c r="DUT41" s="845"/>
      <c r="DUU41" s="845"/>
      <c r="DUV41" s="845"/>
      <c r="DUW41" s="921"/>
      <c r="DUX41" s="845"/>
      <c r="DUY41" s="845"/>
      <c r="DUZ41" s="845"/>
      <c r="DVA41" s="845"/>
      <c r="DVB41" s="845"/>
      <c r="DVC41" s="845"/>
      <c r="DVD41" s="845"/>
      <c r="DVE41" s="921"/>
      <c r="DVF41" s="845"/>
      <c r="DVG41" s="845"/>
      <c r="DVH41" s="845"/>
      <c r="DVI41" s="845"/>
      <c r="DVJ41" s="845"/>
      <c r="DVK41" s="845"/>
      <c r="DVL41" s="845"/>
      <c r="DVM41" s="921"/>
      <c r="DVN41" s="845"/>
      <c r="DVO41" s="845"/>
      <c r="DVP41" s="845"/>
      <c r="DVQ41" s="845"/>
      <c r="DVR41" s="845"/>
      <c r="DVS41" s="845"/>
      <c r="DVT41" s="845"/>
      <c r="DVU41" s="921"/>
      <c r="DVV41" s="845"/>
      <c r="DVW41" s="845"/>
      <c r="DVX41" s="845"/>
      <c r="DVY41" s="845"/>
      <c r="DVZ41" s="845"/>
      <c r="DWA41" s="845"/>
      <c r="DWB41" s="845"/>
      <c r="DWC41" s="921"/>
      <c r="DWD41" s="845"/>
      <c r="DWE41" s="845"/>
      <c r="DWF41" s="845"/>
      <c r="DWG41" s="845"/>
      <c r="DWH41" s="845"/>
      <c r="DWI41" s="845"/>
      <c r="DWJ41" s="845"/>
      <c r="DWK41" s="921"/>
      <c r="DWL41" s="845"/>
      <c r="DWM41" s="845"/>
      <c r="DWN41" s="845"/>
      <c r="DWO41" s="845"/>
      <c r="DWP41" s="845"/>
      <c r="DWQ41" s="845"/>
      <c r="DWR41" s="845"/>
      <c r="DWS41" s="921"/>
      <c r="DWT41" s="845"/>
      <c r="DWU41" s="845"/>
      <c r="DWV41" s="845"/>
      <c r="DWW41" s="845"/>
      <c r="DWX41" s="845"/>
      <c r="DWY41" s="845"/>
      <c r="DWZ41" s="845"/>
      <c r="DXA41" s="921"/>
      <c r="DXB41" s="845"/>
      <c r="DXC41" s="845"/>
      <c r="DXD41" s="845"/>
      <c r="DXE41" s="845"/>
      <c r="DXF41" s="845"/>
      <c r="DXG41" s="845"/>
      <c r="DXH41" s="845"/>
      <c r="DXI41" s="921"/>
      <c r="DXJ41" s="845"/>
      <c r="DXK41" s="845"/>
      <c r="DXL41" s="845"/>
      <c r="DXM41" s="845"/>
      <c r="DXN41" s="845"/>
      <c r="DXO41" s="845"/>
      <c r="DXP41" s="845"/>
      <c r="DXQ41" s="921"/>
      <c r="DXR41" s="845"/>
      <c r="DXS41" s="845"/>
      <c r="DXT41" s="845"/>
      <c r="DXU41" s="845"/>
      <c r="DXV41" s="845"/>
      <c r="DXW41" s="845"/>
      <c r="DXX41" s="845"/>
      <c r="DXY41" s="921"/>
      <c r="DXZ41" s="845"/>
      <c r="DYA41" s="845"/>
      <c r="DYB41" s="845"/>
      <c r="DYC41" s="845"/>
      <c r="DYD41" s="845"/>
      <c r="DYE41" s="845"/>
      <c r="DYF41" s="845"/>
      <c r="DYG41" s="921"/>
      <c r="DYH41" s="845"/>
      <c r="DYI41" s="845"/>
      <c r="DYJ41" s="845"/>
      <c r="DYK41" s="845"/>
      <c r="DYL41" s="845"/>
      <c r="DYM41" s="845"/>
      <c r="DYN41" s="845"/>
      <c r="DYO41" s="921"/>
      <c r="DYP41" s="845"/>
      <c r="DYQ41" s="845"/>
      <c r="DYR41" s="845"/>
      <c r="DYS41" s="845"/>
      <c r="DYT41" s="845"/>
      <c r="DYU41" s="845"/>
      <c r="DYV41" s="845"/>
      <c r="DYW41" s="921"/>
      <c r="DYX41" s="845"/>
      <c r="DYY41" s="845"/>
      <c r="DYZ41" s="845"/>
      <c r="DZA41" s="845"/>
      <c r="DZB41" s="845"/>
      <c r="DZC41" s="845"/>
      <c r="DZD41" s="845"/>
      <c r="DZE41" s="921"/>
      <c r="DZF41" s="845"/>
      <c r="DZG41" s="845"/>
      <c r="DZH41" s="845"/>
      <c r="DZI41" s="845"/>
      <c r="DZJ41" s="845"/>
      <c r="DZK41" s="845"/>
      <c r="DZL41" s="845"/>
      <c r="DZM41" s="921"/>
      <c r="DZN41" s="845"/>
      <c r="DZO41" s="845"/>
      <c r="DZP41" s="845"/>
      <c r="DZQ41" s="845"/>
      <c r="DZR41" s="845"/>
      <c r="DZS41" s="845"/>
      <c r="DZT41" s="845"/>
      <c r="DZU41" s="921"/>
      <c r="DZV41" s="845"/>
      <c r="DZW41" s="845"/>
      <c r="DZX41" s="845"/>
      <c r="DZY41" s="845"/>
      <c r="DZZ41" s="845"/>
      <c r="EAA41" s="845"/>
      <c r="EAB41" s="845"/>
      <c r="EAC41" s="921"/>
      <c r="EAD41" s="845"/>
      <c r="EAE41" s="845"/>
      <c r="EAF41" s="845"/>
      <c r="EAG41" s="845"/>
      <c r="EAH41" s="845"/>
      <c r="EAI41" s="845"/>
      <c r="EAJ41" s="845"/>
      <c r="EAK41" s="921"/>
      <c r="EAL41" s="845"/>
      <c r="EAM41" s="845"/>
      <c r="EAN41" s="845"/>
      <c r="EAO41" s="845"/>
      <c r="EAP41" s="845"/>
      <c r="EAQ41" s="845"/>
      <c r="EAR41" s="845"/>
      <c r="EAS41" s="921"/>
      <c r="EAT41" s="845"/>
      <c r="EAU41" s="845"/>
      <c r="EAV41" s="845"/>
      <c r="EAW41" s="845"/>
      <c r="EAX41" s="845"/>
      <c r="EAY41" s="845"/>
      <c r="EAZ41" s="845"/>
      <c r="EBA41" s="921"/>
      <c r="EBB41" s="845"/>
      <c r="EBC41" s="845"/>
      <c r="EBD41" s="845"/>
      <c r="EBE41" s="845"/>
      <c r="EBF41" s="845"/>
      <c r="EBG41" s="845"/>
      <c r="EBH41" s="845"/>
      <c r="EBI41" s="921"/>
      <c r="EBJ41" s="845"/>
      <c r="EBK41" s="845"/>
      <c r="EBL41" s="845"/>
      <c r="EBM41" s="845"/>
      <c r="EBN41" s="845"/>
      <c r="EBO41" s="845"/>
      <c r="EBP41" s="845"/>
      <c r="EBQ41" s="921"/>
      <c r="EBR41" s="845"/>
      <c r="EBS41" s="845"/>
      <c r="EBT41" s="845"/>
      <c r="EBU41" s="845"/>
      <c r="EBV41" s="845"/>
      <c r="EBW41" s="845"/>
      <c r="EBX41" s="845"/>
      <c r="EBY41" s="921"/>
      <c r="EBZ41" s="845"/>
      <c r="ECA41" s="845"/>
      <c r="ECB41" s="845"/>
      <c r="ECC41" s="845"/>
      <c r="ECD41" s="845"/>
      <c r="ECE41" s="845"/>
      <c r="ECF41" s="845"/>
      <c r="ECG41" s="921"/>
      <c r="ECH41" s="845"/>
      <c r="ECI41" s="845"/>
      <c r="ECJ41" s="845"/>
      <c r="ECK41" s="845"/>
      <c r="ECL41" s="845"/>
      <c r="ECM41" s="845"/>
      <c r="ECN41" s="845"/>
      <c r="ECO41" s="921"/>
      <c r="ECP41" s="845"/>
      <c r="ECQ41" s="845"/>
      <c r="ECR41" s="845"/>
      <c r="ECS41" s="845"/>
      <c r="ECT41" s="845"/>
      <c r="ECU41" s="845"/>
      <c r="ECV41" s="845"/>
      <c r="ECW41" s="921"/>
      <c r="ECX41" s="845"/>
      <c r="ECY41" s="845"/>
      <c r="ECZ41" s="845"/>
      <c r="EDA41" s="845"/>
      <c r="EDB41" s="845"/>
      <c r="EDC41" s="845"/>
      <c r="EDD41" s="845"/>
      <c r="EDE41" s="921"/>
      <c r="EDF41" s="845"/>
      <c r="EDG41" s="845"/>
      <c r="EDH41" s="845"/>
      <c r="EDI41" s="845"/>
      <c r="EDJ41" s="845"/>
      <c r="EDK41" s="845"/>
      <c r="EDL41" s="845"/>
      <c r="EDM41" s="921"/>
      <c r="EDN41" s="845"/>
      <c r="EDO41" s="845"/>
      <c r="EDP41" s="845"/>
      <c r="EDQ41" s="845"/>
      <c r="EDR41" s="845"/>
      <c r="EDS41" s="845"/>
      <c r="EDT41" s="845"/>
      <c r="EDU41" s="921"/>
      <c r="EDV41" s="845"/>
      <c r="EDW41" s="845"/>
      <c r="EDX41" s="845"/>
      <c r="EDY41" s="845"/>
      <c r="EDZ41" s="845"/>
      <c r="EEA41" s="845"/>
      <c r="EEB41" s="845"/>
      <c r="EEC41" s="921"/>
      <c r="EED41" s="845"/>
      <c r="EEE41" s="845"/>
      <c r="EEF41" s="845"/>
      <c r="EEG41" s="845"/>
      <c r="EEH41" s="845"/>
      <c r="EEI41" s="845"/>
      <c r="EEJ41" s="845"/>
      <c r="EEK41" s="921"/>
      <c r="EEL41" s="845"/>
      <c r="EEM41" s="845"/>
      <c r="EEN41" s="845"/>
      <c r="EEO41" s="845"/>
      <c r="EEP41" s="845"/>
      <c r="EEQ41" s="845"/>
      <c r="EER41" s="845"/>
      <c r="EES41" s="921"/>
      <c r="EET41" s="845"/>
      <c r="EEU41" s="845"/>
      <c r="EEV41" s="845"/>
      <c r="EEW41" s="845"/>
      <c r="EEX41" s="845"/>
      <c r="EEY41" s="845"/>
      <c r="EEZ41" s="845"/>
      <c r="EFA41" s="921"/>
      <c r="EFB41" s="845"/>
      <c r="EFC41" s="845"/>
      <c r="EFD41" s="845"/>
      <c r="EFE41" s="845"/>
      <c r="EFF41" s="845"/>
      <c r="EFG41" s="845"/>
      <c r="EFH41" s="845"/>
      <c r="EFI41" s="921"/>
      <c r="EFJ41" s="845"/>
      <c r="EFK41" s="845"/>
      <c r="EFL41" s="845"/>
      <c r="EFM41" s="845"/>
      <c r="EFN41" s="845"/>
      <c r="EFO41" s="845"/>
      <c r="EFP41" s="845"/>
      <c r="EFQ41" s="921"/>
      <c r="EFR41" s="845"/>
      <c r="EFS41" s="845"/>
      <c r="EFT41" s="845"/>
      <c r="EFU41" s="845"/>
      <c r="EFV41" s="845"/>
      <c r="EFW41" s="845"/>
      <c r="EFX41" s="845"/>
      <c r="EFY41" s="921"/>
      <c r="EFZ41" s="845"/>
      <c r="EGA41" s="845"/>
      <c r="EGB41" s="845"/>
      <c r="EGC41" s="845"/>
      <c r="EGD41" s="845"/>
      <c r="EGE41" s="845"/>
      <c r="EGF41" s="845"/>
      <c r="EGG41" s="921"/>
      <c r="EGH41" s="845"/>
      <c r="EGI41" s="845"/>
      <c r="EGJ41" s="845"/>
      <c r="EGK41" s="845"/>
      <c r="EGL41" s="845"/>
      <c r="EGM41" s="845"/>
      <c r="EGN41" s="845"/>
      <c r="EGO41" s="921"/>
      <c r="EGP41" s="845"/>
      <c r="EGQ41" s="845"/>
      <c r="EGR41" s="845"/>
      <c r="EGS41" s="845"/>
      <c r="EGT41" s="845"/>
      <c r="EGU41" s="845"/>
      <c r="EGV41" s="845"/>
      <c r="EGW41" s="921"/>
      <c r="EGX41" s="845"/>
      <c r="EGY41" s="845"/>
      <c r="EGZ41" s="845"/>
      <c r="EHA41" s="845"/>
      <c r="EHB41" s="845"/>
      <c r="EHC41" s="845"/>
      <c r="EHD41" s="845"/>
      <c r="EHE41" s="921"/>
      <c r="EHF41" s="845"/>
      <c r="EHG41" s="845"/>
      <c r="EHH41" s="845"/>
      <c r="EHI41" s="845"/>
      <c r="EHJ41" s="845"/>
      <c r="EHK41" s="845"/>
      <c r="EHL41" s="845"/>
      <c r="EHM41" s="921"/>
      <c r="EHN41" s="845"/>
      <c r="EHO41" s="845"/>
      <c r="EHP41" s="845"/>
      <c r="EHQ41" s="845"/>
      <c r="EHR41" s="845"/>
      <c r="EHS41" s="845"/>
      <c r="EHT41" s="845"/>
      <c r="EHU41" s="921"/>
      <c r="EHV41" s="845"/>
      <c r="EHW41" s="845"/>
      <c r="EHX41" s="845"/>
      <c r="EHY41" s="845"/>
      <c r="EHZ41" s="845"/>
      <c r="EIA41" s="845"/>
      <c r="EIB41" s="845"/>
      <c r="EIC41" s="921"/>
      <c r="EID41" s="845"/>
      <c r="EIE41" s="845"/>
      <c r="EIF41" s="845"/>
      <c r="EIG41" s="845"/>
      <c r="EIH41" s="845"/>
      <c r="EII41" s="845"/>
      <c r="EIJ41" s="845"/>
      <c r="EIK41" s="921"/>
      <c r="EIL41" s="845"/>
      <c r="EIM41" s="845"/>
      <c r="EIN41" s="845"/>
      <c r="EIO41" s="845"/>
      <c r="EIP41" s="845"/>
      <c r="EIQ41" s="845"/>
      <c r="EIR41" s="845"/>
      <c r="EIS41" s="921"/>
      <c r="EIT41" s="845"/>
      <c r="EIU41" s="845"/>
      <c r="EIV41" s="845"/>
      <c r="EIW41" s="845"/>
      <c r="EIX41" s="845"/>
      <c r="EIY41" s="845"/>
      <c r="EIZ41" s="845"/>
      <c r="EJA41" s="921"/>
      <c r="EJB41" s="845"/>
      <c r="EJC41" s="845"/>
      <c r="EJD41" s="845"/>
      <c r="EJE41" s="845"/>
      <c r="EJF41" s="845"/>
      <c r="EJG41" s="845"/>
      <c r="EJH41" s="845"/>
      <c r="EJI41" s="921"/>
      <c r="EJJ41" s="845"/>
      <c r="EJK41" s="845"/>
      <c r="EJL41" s="845"/>
      <c r="EJM41" s="845"/>
      <c r="EJN41" s="845"/>
      <c r="EJO41" s="845"/>
      <c r="EJP41" s="845"/>
      <c r="EJQ41" s="921"/>
      <c r="EJR41" s="845"/>
      <c r="EJS41" s="845"/>
      <c r="EJT41" s="845"/>
      <c r="EJU41" s="845"/>
      <c r="EJV41" s="845"/>
      <c r="EJW41" s="845"/>
      <c r="EJX41" s="845"/>
      <c r="EJY41" s="921"/>
      <c r="EJZ41" s="845"/>
      <c r="EKA41" s="845"/>
      <c r="EKB41" s="845"/>
      <c r="EKC41" s="845"/>
      <c r="EKD41" s="845"/>
      <c r="EKE41" s="845"/>
      <c r="EKF41" s="845"/>
      <c r="EKG41" s="921"/>
      <c r="EKH41" s="845"/>
      <c r="EKI41" s="845"/>
      <c r="EKJ41" s="845"/>
      <c r="EKK41" s="845"/>
      <c r="EKL41" s="845"/>
      <c r="EKM41" s="845"/>
      <c r="EKN41" s="845"/>
      <c r="EKO41" s="921"/>
      <c r="EKP41" s="845"/>
      <c r="EKQ41" s="845"/>
      <c r="EKR41" s="845"/>
      <c r="EKS41" s="845"/>
      <c r="EKT41" s="845"/>
      <c r="EKU41" s="845"/>
      <c r="EKV41" s="845"/>
      <c r="EKW41" s="921"/>
      <c r="EKX41" s="845"/>
      <c r="EKY41" s="845"/>
      <c r="EKZ41" s="845"/>
      <c r="ELA41" s="845"/>
      <c r="ELB41" s="845"/>
      <c r="ELC41" s="845"/>
      <c r="ELD41" s="845"/>
      <c r="ELE41" s="921"/>
      <c r="ELF41" s="845"/>
      <c r="ELG41" s="845"/>
      <c r="ELH41" s="845"/>
      <c r="ELI41" s="845"/>
      <c r="ELJ41" s="845"/>
      <c r="ELK41" s="845"/>
      <c r="ELL41" s="845"/>
      <c r="ELM41" s="921"/>
      <c r="ELN41" s="845"/>
      <c r="ELO41" s="845"/>
      <c r="ELP41" s="845"/>
      <c r="ELQ41" s="845"/>
      <c r="ELR41" s="845"/>
      <c r="ELS41" s="845"/>
      <c r="ELT41" s="845"/>
      <c r="ELU41" s="921"/>
      <c r="ELV41" s="845"/>
      <c r="ELW41" s="845"/>
      <c r="ELX41" s="845"/>
      <c r="ELY41" s="845"/>
      <c r="ELZ41" s="845"/>
      <c r="EMA41" s="845"/>
      <c r="EMB41" s="845"/>
      <c r="EMC41" s="921"/>
      <c r="EMD41" s="845"/>
      <c r="EME41" s="845"/>
      <c r="EMF41" s="845"/>
      <c r="EMG41" s="845"/>
      <c r="EMH41" s="845"/>
      <c r="EMI41" s="845"/>
      <c r="EMJ41" s="845"/>
      <c r="EMK41" s="921"/>
      <c r="EML41" s="845"/>
      <c r="EMM41" s="845"/>
      <c r="EMN41" s="845"/>
      <c r="EMO41" s="845"/>
      <c r="EMP41" s="845"/>
      <c r="EMQ41" s="845"/>
      <c r="EMR41" s="845"/>
      <c r="EMS41" s="921"/>
      <c r="EMT41" s="845"/>
      <c r="EMU41" s="845"/>
      <c r="EMV41" s="845"/>
      <c r="EMW41" s="845"/>
      <c r="EMX41" s="845"/>
      <c r="EMY41" s="845"/>
      <c r="EMZ41" s="845"/>
      <c r="ENA41" s="921"/>
      <c r="ENB41" s="845"/>
      <c r="ENC41" s="845"/>
      <c r="END41" s="845"/>
      <c r="ENE41" s="845"/>
      <c r="ENF41" s="845"/>
      <c r="ENG41" s="845"/>
      <c r="ENH41" s="845"/>
      <c r="ENI41" s="921"/>
      <c r="ENJ41" s="845"/>
      <c r="ENK41" s="845"/>
      <c r="ENL41" s="845"/>
      <c r="ENM41" s="845"/>
      <c r="ENN41" s="845"/>
      <c r="ENO41" s="845"/>
      <c r="ENP41" s="845"/>
      <c r="ENQ41" s="921"/>
      <c r="ENR41" s="845"/>
      <c r="ENS41" s="845"/>
      <c r="ENT41" s="845"/>
      <c r="ENU41" s="845"/>
      <c r="ENV41" s="845"/>
      <c r="ENW41" s="845"/>
      <c r="ENX41" s="845"/>
      <c r="ENY41" s="921"/>
      <c r="ENZ41" s="845"/>
      <c r="EOA41" s="845"/>
      <c r="EOB41" s="845"/>
      <c r="EOC41" s="845"/>
      <c r="EOD41" s="845"/>
      <c r="EOE41" s="845"/>
      <c r="EOF41" s="845"/>
      <c r="EOG41" s="921"/>
      <c r="EOH41" s="845"/>
      <c r="EOI41" s="845"/>
      <c r="EOJ41" s="845"/>
      <c r="EOK41" s="845"/>
      <c r="EOL41" s="845"/>
      <c r="EOM41" s="845"/>
      <c r="EON41" s="845"/>
      <c r="EOO41" s="921"/>
      <c r="EOP41" s="845"/>
      <c r="EOQ41" s="845"/>
      <c r="EOR41" s="845"/>
      <c r="EOS41" s="845"/>
      <c r="EOT41" s="845"/>
      <c r="EOU41" s="845"/>
      <c r="EOV41" s="845"/>
      <c r="EOW41" s="921"/>
      <c r="EOX41" s="845"/>
      <c r="EOY41" s="845"/>
      <c r="EOZ41" s="845"/>
      <c r="EPA41" s="845"/>
      <c r="EPB41" s="845"/>
      <c r="EPC41" s="845"/>
      <c r="EPD41" s="845"/>
      <c r="EPE41" s="921"/>
      <c r="EPF41" s="845"/>
      <c r="EPG41" s="845"/>
      <c r="EPH41" s="845"/>
      <c r="EPI41" s="845"/>
      <c r="EPJ41" s="845"/>
      <c r="EPK41" s="845"/>
      <c r="EPL41" s="845"/>
      <c r="EPM41" s="921"/>
      <c r="EPN41" s="845"/>
      <c r="EPO41" s="845"/>
      <c r="EPP41" s="845"/>
      <c r="EPQ41" s="845"/>
      <c r="EPR41" s="845"/>
      <c r="EPS41" s="845"/>
      <c r="EPT41" s="845"/>
      <c r="EPU41" s="921"/>
      <c r="EPV41" s="845"/>
      <c r="EPW41" s="845"/>
      <c r="EPX41" s="845"/>
      <c r="EPY41" s="845"/>
      <c r="EPZ41" s="845"/>
      <c r="EQA41" s="845"/>
      <c r="EQB41" s="845"/>
      <c r="EQC41" s="921"/>
      <c r="EQD41" s="845"/>
      <c r="EQE41" s="845"/>
      <c r="EQF41" s="845"/>
      <c r="EQG41" s="845"/>
      <c r="EQH41" s="845"/>
      <c r="EQI41" s="845"/>
      <c r="EQJ41" s="845"/>
      <c r="EQK41" s="921"/>
      <c r="EQL41" s="845"/>
      <c r="EQM41" s="845"/>
      <c r="EQN41" s="845"/>
      <c r="EQO41" s="845"/>
      <c r="EQP41" s="845"/>
      <c r="EQQ41" s="845"/>
      <c r="EQR41" s="845"/>
      <c r="EQS41" s="921"/>
      <c r="EQT41" s="845"/>
      <c r="EQU41" s="845"/>
      <c r="EQV41" s="845"/>
      <c r="EQW41" s="845"/>
      <c r="EQX41" s="845"/>
      <c r="EQY41" s="845"/>
      <c r="EQZ41" s="845"/>
      <c r="ERA41" s="921"/>
      <c r="ERB41" s="845"/>
      <c r="ERC41" s="845"/>
      <c r="ERD41" s="845"/>
      <c r="ERE41" s="845"/>
      <c r="ERF41" s="845"/>
      <c r="ERG41" s="845"/>
      <c r="ERH41" s="845"/>
      <c r="ERI41" s="921"/>
      <c r="ERJ41" s="845"/>
      <c r="ERK41" s="845"/>
      <c r="ERL41" s="845"/>
      <c r="ERM41" s="845"/>
      <c r="ERN41" s="845"/>
      <c r="ERO41" s="845"/>
      <c r="ERP41" s="845"/>
      <c r="ERQ41" s="921"/>
      <c r="ERR41" s="845"/>
      <c r="ERS41" s="845"/>
      <c r="ERT41" s="845"/>
      <c r="ERU41" s="845"/>
      <c r="ERV41" s="845"/>
      <c r="ERW41" s="845"/>
      <c r="ERX41" s="845"/>
      <c r="ERY41" s="921"/>
      <c r="ERZ41" s="845"/>
      <c r="ESA41" s="845"/>
      <c r="ESB41" s="845"/>
      <c r="ESC41" s="845"/>
      <c r="ESD41" s="845"/>
      <c r="ESE41" s="845"/>
      <c r="ESF41" s="845"/>
      <c r="ESG41" s="921"/>
      <c r="ESH41" s="845"/>
      <c r="ESI41" s="845"/>
      <c r="ESJ41" s="845"/>
      <c r="ESK41" s="845"/>
      <c r="ESL41" s="845"/>
      <c r="ESM41" s="845"/>
      <c r="ESN41" s="845"/>
      <c r="ESO41" s="921"/>
      <c r="ESP41" s="845"/>
      <c r="ESQ41" s="845"/>
      <c r="ESR41" s="845"/>
      <c r="ESS41" s="845"/>
      <c r="EST41" s="845"/>
      <c r="ESU41" s="845"/>
      <c r="ESV41" s="845"/>
      <c r="ESW41" s="921"/>
      <c r="ESX41" s="845"/>
      <c r="ESY41" s="845"/>
      <c r="ESZ41" s="845"/>
      <c r="ETA41" s="845"/>
      <c r="ETB41" s="845"/>
      <c r="ETC41" s="845"/>
      <c r="ETD41" s="845"/>
      <c r="ETE41" s="921"/>
      <c r="ETF41" s="845"/>
      <c r="ETG41" s="845"/>
      <c r="ETH41" s="845"/>
      <c r="ETI41" s="845"/>
      <c r="ETJ41" s="845"/>
      <c r="ETK41" s="845"/>
      <c r="ETL41" s="845"/>
      <c r="ETM41" s="921"/>
      <c r="ETN41" s="845"/>
      <c r="ETO41" s="845"/>
      <c r="ETP41" s="845"/>
      <c r="ETQ41" s="845"/>
      <c r="ETR41" s="845"/>
      <c r="ETS41" s="845"/>
      <c r="ETT41" s="845"/>
      <c r="ETU41" s="921"/>
      <c r="ETV41" s="845"/>
      <c r="ETW41" s="845"/>
      <c r="ETX41" s="845"/>
      <c r="ETY41" s="845"/>
      <c r="ETZ41" s="845"/>
      <c r="EUA41" s="845"/>
      <c r="EUB41" s="845"/>
      <c r="EUC41" s="921"/>
      <c r="EUD41" s="845"/>
      <c r="EUE41" s="845"/>
      <c r="EUF41" s="845"/>
      <c r="EUG41" s="845"/>
      <c r="EUH41" s="845"/>
      <c r="EUI41" s="845"/>
      <c r="EUJ41" s="845"/>
      <c r="EUK41" s="921"/>
      <c r="EUL41" s="845"/>
      <c r="EUM41" s="845"/>
      <c r="EUN41" s="845"/>
      <c r="EUO41" s="845"/>
      <c r="EUP41" s="845"/>
      <c r="EUQ41" s="845"/>
      <c r="EUR41" s="845"/>
      <c r="EUS41" s="921"/>
      <c r="EUT41" s="845"/>
      <c r="EUU41" s="845"/>
      <c r="EUV41" s="845"/>
      <c r="EUW41" s="845"/>
      <c r="EUX41" s="845"/>
      <c r="EUY41" s="845"/>
      <c r="EUZ41" s="845"/>
      <c r="EVA41" s="921"/>
      <c r="EVB41" s="845"/>
      <c r="EVC41" s="845"/>
      <c r="EVD41" s="845"/>
      <c r="EVE41" s="845"/>
      <c r="EVF41" s="845"/>
      <c r="EVG41" s="845"/>
      <c r="EVH41" s="845"/>
      <c r="EVI41" s="921"/>
      <c r="EVJ41" s="845"/>
      <c r="EVK41" s="845"/>
      <c r="EVL41" s="845"/>
      <c r="EVM41" s="845"/>
      <c r="EVN41" s="845"/>
      <c r="EVO41" s="845"/>
      <c r="EVP41" s="845"/>
      <c r="EVQ41" s="921"/>
      <c r="EVR41" s="845"/>
      <c r="EVS41" s="845"/>
      <c r="EVT41" s="845"/>
      <c r="EVU41" s="845"/>
      <c r="EVV41" s="845"/>
      <c r="EVW41" s="845"/>
      <c r="EVX41" s="845"/>
      <c r="EVY41" s="921"/>
      <c r="EVZ41" s="845"/>
      <c r="EWA41" s="845"/>
      <c r="EWB41" s="845"/>
      <c r="EWC41" s="845"/>
      <c r="EWD41" s="845"/>
      <c r="EWE41" s="845"/>
      <c r="EWF41" s="845"/>
      <c r="EWG41" s="921"/>
      <c r="EWH41" s="845"/>
      <c r="EWI41" s="845"/>
      <c r="EWJ41" s="845"/>
      <c r="EWK41" s="845"/>
      <c r="EWL41" s="845"/>
      <c r="EWM41" s="845"/>
      <c r="EWN41" s="845"/>
      <c r="EWO41" s="921"/>
      <c r="EWP41" s="845"/>
      <c r="EWQ41" s="845"/>
      <c r="EWR41" s="845"/>
      <c r="EWS41" s="845"/>
      <c r="EWT41" s="845"/>
      <c r="EWU41" s="845"/>
      <c r="EWV41" s="845"/>
      <c r="EWW41" s="921"/>
      <c r="EWX41" s="845"/>
      <c r="EWY41" s="845"/>
      <c r="EWZ41" s="845"/>
      <c r="EXA41" s="845"/>
      <c r="EXB41" s="845"/>
      <c r="EXC41" s="845"/>
      <c r="EXD41" s="845"/>
      <c r="EXE41" s="921"/>
      <c r="EXF41" s="845"/>
      <c r="EXG41" s="845"/>
      <c r="EXH41" s="845"/>
      <c r="EXI41" s="845"/>
      <c r="EXJ41" s="845"/>
      <c r="EXK41" s="845"/>
      <c r="EXL41" s="845"/>
      <c r="EXM41" s="921"/>
      <c r="EXN41" s="845"/>
      <c r="EXO41" s="845"/>
      <c r="EXP41" s="845"/>
      <c r="EXQ41" s="845"/>
      <c r="EXR41" s="845"/>
      <c r="EXS41" s="845"/>
      <c r="EXT41" s="845"/>
      <c r="EXU41" s="921"/>
      <c r="EXV41" s="845"/>
      <c r="EXW41" s="845"/>
      <c r="EXX41" s="845"/>
      <c r="EXY41" s="845"/>
      <c r="EXZ41" s="845"/>
      <c r="EYA41" s="845"/>
      <c r="EYB41" s="845"/>
      <c r="EYC41" s="921"/>
      <c r="EYD41" s="845"/>
      <c r="EYE41" s="845"/>
      <c r="EYF41" s="845"/>
      <c r="EYG41" s="845"/>
      <c r="EYH41" s="845"/>
      <c r="EYI41" s="845"/>
      <c r="EYJ41" s="845"/>
      <c r="EYK41" s="921"/>
      <c r="EYL41" s="845"/>
      <c r="EYM41" s="845"/>
      <c r="EYN41" s="845"/>
      <c r="EYO41" s="845"/>
      <c r="EYP41" s="845"/>
      <c r="EYQ41" s="845"/>
      <c r="EYR41" s="845"/>
      <c r="EYS41" s="921"/>
      <c r="EYT41" s="845"/>
      <c r="EYU41" s="845"/>
      <c r="EYV41" s="845"/>
      <c r="EYW41" s="845"/>
      <c r="EYX41" s="845"/>
      <c r="EYY41" s="845"/>
      <c r="EYZ41" s="845"/>
      <c r="EZA41" s="921"/>
      <c r="EZB41" s="845"/>
      <c r="EZC41" s="845"/>
      <c r="EZD41" s="845"/>
      <c r="EZE41" s="845"/>
      <c r="EZF41" s="845"/>
      <c r="EZG41" s="845"/>
      <c r="EZH41" s="845"/>
      <c r="EZI41" s="921"/>
      <c r="EZJ41" s="845"/>
      <c r="EZK41" s="845"/>
      <c r="EZL41" s="845"/>
      <c r="EZM41" s="845"/>
      <c r="EZN41" s="845"/>
      <c r="EZO41" s="845"/>
      <c r="EZP41" s="845"/>
      <c r="EZQ41" s="921"/>
      <c r="EZR41" s="845"/>
      <c r="EZS41" s="845"/>
      <c r="EZT41" s="845"/>
      <c r="EZU41" s="845"/>
      <c r="EZV41" s="845"/>
      <c r="EZW41" s="845"/>
      <c r="EZX41" s="845"/>
      <c r="EZY41" s="921"/>
      <c r="EZZ41" s="845"/>
      <c r="FAA41" s="845"/>
      <c r="FAB41" s="845"/>
      <c r="FAC41" s="845"/>
      <c r="FAD41" s="845"/>
      <c r="FAE41" s="845"/>
      <c r="FAF41" s="845"/>
      <c r="FAG41" s="921"/>
      <c r="FAH41" s="845"/>
      <c r="FAI41" s="845"/>
      <c r="FAJ41" s="845"/>
      <c r="FAK41" s="845"/>
      <c r="FAL41" s="845"/>
      <c r="FAM41" s="845"/>
      <c r="FAN41" s="845"/>
      <c r="FAO41" s="921"/>
      <c r="FAP41" s="845"/>
      <c r="FAQ41" s="845"/>
      <c r="FAR41" s="845"/>
      <c r="FAS41" s="845"/>
      <c r="FAT41" s="845"/>
      <c r="FAU41" s="845"/>
      <c r="FAV41" s="845"/>
      <c r="FAW41" s="921"/>
      <c r="FAX41" s="845"/>
      <c r="FAY41" s="845"/>
      <c r="FAZ41" s="845"/>
      <c r="FBA41" s="845"/>
      <c r="FBB41" s="845"/>
      <c r="FBC41" s="845"/>
      <c r="FBD41" s="845"/>
      <c r="FBE41" s="921"/>
      <c r="FBF41" s="845"/>
      <c r="FBG41" s="845"/>
      <c r="FBH41" s="845"/>
      <c r="FBI41" s="845"/>
      <c r="FBJ41" s="845"/>
      <c r="FBK41" s="845"/>
      <c r="FBL41" s="845"/>
      <c r="FBM41" s="921"/>
      <c r="FBN41" s="845"/>
      <c r="FBO41" s="845"/>
      <c r="FBP41" s="845"/>
      <c r="FBQ41" s="845"/>
      <c r="FBR41" s="845"/>
      <c r="FBS41" s="845"/>
      <c r="FBT41" s="845"/>
      <c r="FBU41" s="921"/>
      <c r="FBV41" s="845"/>
      <c r="FBW41" s="845"/>
      <c r="FBX41" s="845"/>
      <c r="FBY41" s="845"/>
      <c r="FBZ41" s="845"/>
      <c r="FCA41" s="845"/>
      <c r="FCB41" s="845"/>
      <c r="FCC41" s="921"/>
      <c r="FCD41" s="845"/>
      <c r="FCE41" s="845"/>
      <c r="FCF41" s="845"/>
      <c r="FCG41" s="845"/>
      <c r="FCH41" s="845"/>
      <c r="FCI41" s="845"/>
      <c r="FCJ41" s="845"/>
      <c r="FCK41" s="921"/>
      <c r="FCL41" s="845"/>
      <c r="FCM41" s="845"/>
      <c r="FCN41" s="845"/>
      <c r="FCO41" s="845"/>
      <c r="FCP41" s="845"/>
      <c r="FCQ41" s="845"/>
      <c r="FCR41" s="845"/>
      <c r="FCS41" s="921"/>
      <c r="FCT41" s="845"/>
      <c r="FCU41" s="845"/>
      <c r="FCV41" s="845"/>
      <c r="FCW41" s="845"/>
      <c r="FCX41" s="845"/>
      <c r="FCY41" s="845"/>
      <c r="FCZ41" s="845"/>
      <c r="FDA41" s="921"/>
      <c r="FDB41" s="845"/>
      <c r="FDC41" s="845"/>
      <c r="FDD41" s="845"/>
      <c r="FDE41" s="845"/>
      <c r="FDF41" s="845"/>
      <c r="FDG41" s="845"/>
      <c r="FDH41" s="845"/>
      <c r="FDI41" s="921"/>
      <c r="FDJ41" s="845"/>
      <c r="FDK41" s="845"/>
      <c r="FDL41" s="845"/>
      <c r="FDM41" s="845"/>
      <c r="FDN41" s="845"/>
      <c r="FDO41" s="845"/>
      <c r="FDP41" s="845"/>
      <c r="FDQ41" s="921"/>
      <c r="FDR41" s="845"/>
      <c r="FDS41" s="845"/>
      <c r="FDT41" s="845"/>
      <c r="FDU41" s="845"/>
      <c r="FDV41" s="845"/>
      <c r="FDW41" s="845"/>
      <c r="FDX41" s="845"/>
      <c r="FDY41" s="921"/>
      <c r="FDZ41" s="845"/>
      <c r="FEA41" s="845"/>
      <c r="FEB41" s="845"/>
      <c r="FEC41" s="845"/>
      <c r="FED41" s="845"/>
      <c r="FEE41" s="845"/>
      <c r="FEF41" s="845"/>
      <c r="FEG41" s="921"/>
      <c r="FEH41" s="845"/>
      <c r="FEI41" s="845"/>
      <c r="FEJ41" s="845"/>
      <c r="FEK41" s="845"/>
      <c r="FEL41" s="845"/>
      <c r="FEM41" s="845"/>
      <c r="FEN41" s="845"/>
      <c r="FEO41" s="921"/>
      <c r="FEP41" s="845"/>
      <c r="FEQ41" s="845"/>
      <c r="FER41" s="845"/>
      <c r="FES41" s="845"/>
      <c r="FET41" s="845"/>
      <c r="FEU41" s="845"/>
      <c r="FEV41" s="845"/>
      <c r="FEW41" s="921"/>
      <c r="FEX41" s="845"/>
      <c r="FEY41" s="845"/>
      <c r="FEZ41" s="845"/>
      <c r="FFA41" s="845"/>
      <c r="FFB41" s="845"/>
      <c r="FFC41" s="845"/>
      <c r="FFD41" s="845"/>
      <c r="FFE41" s="921"/>
      <c r="FFF41" s="845"/>
      <c r="FFG41" s="845"/>
      <c r="FFH41" s="845"/>
      <c r="FFI41" s="845"/>
      <c r="FFJ41" s="845"/>
      <c r="FFK41" s="845"/>
      <c r="FFL41" s="845"/>
      <c r="FFM41" s="921"/>
      <c r="FFN41" s="845"/>
      <c r="FFO41" s="845"/>
      <c r="FFP41" s="845"/>
      <c r="FFQ41" s="845"/>
      <c r="FFR41" s="845"/>
      <c r="FFS41" s="845"/>
      <c r="FFT41" s="845"/>
      <c r="FFU41" s="921"/>
      <c r="FFV41" s="845"/>
      <c r="FFW41" s="845"/>
      <c r="FFX41" s="845"/>
      <c r="FFY41" s="845"/>
      <c r="FFZ41" s="845"/>
      <c r="FGA41" s="845"/>
      <c r="FGB41" s="845"/>
      <c r="FGC41" s="921"/>
      <c r="FGD41" s="845"/>
      <c r="FGE41" s="845"/>
      <c r="FGF41" s="845"/>
      <c r="FGG41" s="845"/>
      <c r="FGH41" s="845"/>
      <c r="FGI41" s="845"/>
      <c r="FGJ41" s="845"/>
      <c r="FGK41" s="921"/>
      <c r="FGL41" s="845"/>
      <c r="FGM41" s="845"/>
      <c r="FGN41" s="845"/>
      <c r="FGO41" s="845"/>
      <c r="FGP41" s="845"/>
      <c r="FGQ41" s="845"/>
      <c r="FGR41" s="845"/>
      <c r="FGS41" s="921"/>
      <c r="FGT41" s="845"/>
      <c r="FGU41" s="845"/>
      <c r="FGV41" s="845"/>
      <c r="FGW41" s="845"/>
      <c r="FGX41" s="845"/>
      <c r="FGY41" s="845"/>
      <c r="FGZ41" s="845"/>
      <c r="FHA41" s="921"/>
      <c r="FHB41" s="845"/>
      <c r="FHC41" s="845"/>
      <c r="FHD41" s="845"/>
      <c r="FHE41" s="845"/>
      <c r="FHF41" s="845"/>
      <c r="FHG41" s="845"/>
      <c r="FHH41" s="845"/>
      <c r="FHI41" s="921"/>
      <c r="FHJ41" s="845"/>
      <c r="FHK41" s="845"/>
      <c r="FHL41" s="845"/>
      <c r="FHM41" s="845"/>
      <c r="FHN41" s="845"/>
      <c r="FHO41" s="845"/>
      <c r="FHP41" s="845"/>
      <c r="FHQ41" s="921"/>
      <c r="FHR41" s="845"/>
      <c r="FHS41" s="845"/>
      <c r="FHT41" s="845"/>
      <c r="FHU41" s="845"/>
      <c r="FHV41" s="845"/>
      <c r="FHW41" s="845"/>
      <c r="FHX41" s="845"/>
      <c r="FHY41" s="921"/>
      <c r="FHZ41" s="845"/>
      <c r="FIA41" s="845"/>
      <c r="FIB41" s="845"/>
      <c r="FIC41" s="845"/>
      <c r="FID41" s="845"/>
      <c r="FIE41" s="845"/>
      <c r="FIF41" s="845"/>
      <c r="FIG41" s="921"/>
      <c r="FIH41" s="845"/>
      <c r="FII41" s="845"/>
      <c r="FIJ41" s="845"/>
      <c r="FIK41" s="845"/>
      <c r="FIL41" s="845"/>
      <c r="FIM41" s="845"/>
      <c r="FIN41" s="845"/>
      <c r="FIO41" s="921"/>
      <c r="FIP41" s="845"/>
      <c r="FIQ41" s="845"/>
      <c r="FIR41" s="845"/>
      <c r="FIS41" s="845"/>
      <c r="FIT41" s="845"/>
      <c r="FIU41" s="845"/>
      <c r="FIV41" s="845"/>
      <c r="FIW41" s="921"/>
      <c r="FIX41" s="845"/>
      <c r="FIY41" s="845"/>
      <c r="FIZ41" s="845"/>
      <c r="FJA41" s="845"/>
      <c r="FJB41" s="845"/>
      <c r="FJC41" s="845"/>
      <c r="FJD41" s="845"/>
      <c r="FJE41" s="921"/>
      <c r="FJF41" s="845"/>
      <c r="FJG41" s="845"/>
      <c r="FJH41" s="845"/>
      <c r="FJI41" s="845"/>
      <c r="FJJ41" s="845"/>
      <c r="FJK41" s="845"/>
      <c r="FJL41" s="845"/>
      <c r="FJM41" s="921"/>
      <c r="FJN41" s="845"/>
      <c r="FJO41" s="845"/>
      <c r="FJP41" s="845"/>
      <c r="FJQ41" s="845"/>
      <c r="FJR41" s="845"/>
      <c r="FJS41" s="845"/>
      <c r="FJT41" s="845"/>
      <c r="FJU41" s="921"/>
      <c r="FJV41" s="845"/>
      <c r="FJW41" s="845"/>
      <c r="FJX41" s="845"/>
      <c r="FJY41" s="845"/>
      <c r="FJZ41" s="845"/>
      <c r="FKA41" s="845"/>
      <c r="FKB41" s="845"/>
      <c r="FKC41" s="921"/>
      <c r="FKD41" s="845"/>
      <c r="FKE41" s="845"/>
      <c r="FKF41" s="845"/>
      <c r="FKG41" s="845"/>
      <c r="FKH41" s="845"/>
      <c r="FKI41" s="845"/>
      <c r="FKJ41" s="845"/>
      <c r="FKK41" s="921"/>
      <c r="FKL41" s="845"/>
      <c r="FKM41" s="845"/>
      <c r="FKN41" s="845"/>
      <c r="FKO41" s="845"/>
      <c r="FKP41" s="845"/>
      <c r="FKQ41" s="845"/>
      <c r="FKR41" s="845"/>
      <c r="FKS41" s="921"/>
      <c r="FKT41" s="845"/>
      <c r="FKU41" s="845"/>
      <c r="FKV41" s="845"/>
      <c r="FKW41" s="845"/>
      <c r="FKX41" s="845"/>
      <c r="FKY41" s="845"/>
      <c r="FKZ41" s="845"/>
      <c r="FLA41" s="921"/>
      <c r="FLB41" s="845"/>
      <c r="FLC41" s="845"/>
      <c r="FLD41" s="845"/>
      <c r="FLE41" s="845"/>
      <c r="FLF41" s="845"/>
      <c r="FLG41" s="845"/>
      <c r="FLH41" s="845"/>
      <c r="FLI41" s="921"/>
      <c r="FLJ41" s="845"/>
      <c r="FLK41" s="845"/>
      <c r="FLL41" s="845"/>
      <c r="FLM41" s="845"/>
      <c r="FLN41" s="845"/>
      <c r="FLO41" s="845"/>
      <c r="FLP41" s="845"/>
      <c r="FLQ41" s="921"/>
      <c r="FLR41" s="845"/>
      <c r="FLS41" s="845"/>
      <c r="FLT41" s="845"/>
      <c r="FLU41" s="845"/>
      <c r="FLV41" s="845"/>
      <c r="FLW41" s="845"/>
      <c r="FLX41" s="845"/>
      <c r="FLY41" s="921"/>
      <c r="FLZ41" s="845"/>
      <c r="FMA41" s="845"/>
      <c r="FMB41" s="845"/>
      <c r="FMC41" s="845"/>
      <c r="FMD41" s="845"/>
      <c r="FME41" s="845"/>
      <c r="FMF41" s="845"/>
      <c r="FMG41" s="921"/>
      <c r="FMH41" s="845"/>
      <c r="FMI41" s="845"/>
      <c r="FMJ41" s="845"/>
      <c r="FMK41" s="845"/>
      <c r="FML41" s="845"/>
      <c r="FMM41" s="845"/>
      <c r="FMN41" s="845"/>
      <c r="FMO41" s="921"/>
      <c r="FMP41" s="845"/>
      <c r="FMQ41" s="845"/>
      <c r="FMR41" s="845"/>
      <c r="FMS41" s="845"/>
      <c r="FMT41" s="845"/>
      <c r="FMU41" s="845"/>
      <c r="FMV41" s="845"/>
      <c r="FMW41" s="921"/>
      <c r="FMX41" s="845"/>
      <c r="FMY41" s="845"/>
      <c r="FMZ41" s="845"/>
      <c r="FNA41" s="845"/>
      <c r="FNB41" s="845"/>
      <c r="FNC41" s="845"/>
      <c r="FND41" s="845"/>
      <c r="FNE41" s="921"/>
      <c r="FNF41" s="845"/>
      <c r="FNG41" s="845"/>
      <c r="FNH41" s="845"/>
      <c r="FNI41" s="845"/>
      <c r="FNJ41" s="845"/>
      <c r="FNK41" s="845"/>
      <c r="FNL41" s="845"/>
      <c r="FNM41" s="921"/>
      <c r="FNN41" s="845"/>
      <c r="FNO41" s="845"/>
      <c r="FNP41" s="845"/>
      <c r="FNQ41" s="845"/>
      <c r="FNR41" s="845"/>
      <c r="FNS41" s="845"/>
      <c r="FNT41" s="845"/>
      <c r="FNU41" s="921"/>
      <c r="FNV41" s="845"/>
      <c r="FNW41" s="845"/>
      <c r="FNX41" s="845"/>
      <c r="FNY41" s="845"/>
      <c r="FNZ41" s="845"/>
      <c r="FOA41" s="845"/>
      <c r="FOB41" s="845"/>
      <c r="FOC41" s="921"/>
      <c r="FOD41" s="845"/>
      <c r="FOE41" s="845"/>
      <c r="FOF41" s="845"/>
      <c r="FOG41" s="845"/>
      <c r="FOH41" s="845"/>
      <c r="FOI41" s="845"/>
      <c r="FOJ41" s="845"/>
      <c r="FOK41" s="921"/>
      <c r="FOL41" s="845"/>
      <c r="FOM41" s="845"/>
      <c r="FON41" s="845"/>
      <c r="FOO41" s="845"/>
      <c r="FOP41" s="845"/>
      <c r="FOQ41" s="845"/>
      <c r="FOR41" s="845"/>
      <c r="FOS41" s="921"/>
      <c r="FOT41" s="845"/>
      <c r="FOU41" s="845"/>
      <c r="FOV41" s="845"/>
      <c r="FOW41" s="845"/>
      <c r="FOX41" s="845"/>
      <c r="FOY41" s="845"/>
      <c r="FOZ41" s="845"/>
      <c r="FPA41" s="921"/>
      <c r="FPB41" s="845"/>
      <c r="FPC41" s="845"/>
      <c r="FPD41" s="845"/>
      <c r="FPE41" s="845"/>
      <c r="FPF41" s="845"/>
      <c r="FPG41" s="845"/>
      <c r="FPH41" s="845"/>
      <c r="FPI41" s="921"/>
      <c r="FPJ41" s="845"/>
      <c r="FPK41" s="845"/>
      <c r="FPL41" s="845"/>
      <c r="FPM41" s="845"/>
      <c r="FPN41" s="845"/>
      <c r="FPO41" s="845"/>
      <c r="FPP41" s="845"/>
      <c r="FPQ41" s="921"/>
      <c r="FPR41" s="845"/>
      <c r="FPS41" s="845"/>
      <c r="FPT41" s="845"/>
      <c r="FPU41" s="845"/>
      <c r="FPV41" s="845"/>
      <c r="FPW41" s="845"/>
      <c r="FPX41" s="845"/>
      <c r="FPY41" s="921"/>
      <c r="FPZ41" s="845"/>
      <c r="FQA41" s="845"/>
      <c r="FQB41" s="845"/>
      <c r="FQC41" s="845"/>
      <c r="FQD41" s="845"/>
      <c r="FQE41" s="845"/>
      <c r="FQF41" s="845"/>
      <c r="FQG41" s="921"/>
      <c r="FQH41" s="845"/>
      <c r="FQI41" s="845"/>
      <c r="FQJ41" s="845"/>
      <c r="FQK41" s="845"/>
      <c r="FQL41" s="845"/>
      <c r="FQM41" s="845"/>
      <c r="FQN41" s="845"/>
      <c r="FQO41" s="921"/>
      <c r="FQP41" s="845"/>
      <c r="FQQ41" s="845"/>
      <c r="FQR41" s="845"/>
      <c r="FQS41" s="845"/>
      <c r="FQT41" s="845"/>
      <c r="FQU41" s="845"/>
      <c r="FQV41" s="845"/>
      <c r="FQW41" s="921"/>
      <c r="FQX41" s="845"/>
      <c r="FQY41" s="845"/>
      <c r="FQZ41" s="845"/>
      <c r="FRA41" s="845"/>
      <c r="FRB41" s="845"/>
      <c r="FRC41" s="845"/>
      <c r="FRD41" s="845"/>
      <c r="FRE41" s="921"/>
      <c r="FRF41" s="845"/>
      <c r="FRG41" s="845"/>
      <c r="FRH41" s="845"/>
      <c r="FRI41" s="845"/>
      <c r="FRJ41" s="845"/>
      <c r="FRK41" s="845"/>
      <c r="FRL41" s="845"/>
      <c r="FRM41" s="921"/>
      <c r="FRN41" s="845"/>
      <c r="FRO41" s="845"/>
      <c r="FRP41" s="845"/>
      <c r="FRQ41" s="845"/>
      <c r="FRR41" s="845"/>
      <c r="FRS41" s="845"/>
      <c r="FRT41" s="845"/>
      <c r="FRU41" s="921"/>
      <c r="FRV41" s="845"/>
      <c r="FRW41" s="845"/>
      <c r="FRX41" s="845"/>
      <c r="FRY41" s="845"/>
      <c r="FRZ41" s="845"/>
      <c r="FSA41" s="845"/>
      <c r="FSB41" s="845"/>
      <c r="FSC41" s="921"/>
      <c r="FSD41" s="845"/>
      <c r="FSE41" s="845"/>
      <c r="FSF41" s="845"/>
      <c r="FSG41" s="845"/>
      <c r="FSH41" s="845"/>
      <c r="FSI41" s="845"/>
      <c r="FSJ41" s="845"/>
      <c r="FSK41" s="921"/>
      <c r="FSL41" s="845"/>
      <c r="FSM41" s="845"/>
      <c r="FSN41" s="845"/>
      <c r="FSO41" s="845"/>
      <c r="FSP41" s="845"/>
      <c r="FSQ41" s="845"/>
      <c r="FSR41" s="845"/>
      <c r="FSS41" s="921"/>
      <c r="FST41" s="845"/>
      <c r="FSU41" s="845"/>
      <c r="FSV41" s="845"/>
      <c r="FSW41" s="845"/>
      <c r="FSX41" s="845"/>
      <c r="FSY41" s="845"/>
      <c r="FSZ41" s="845"/>
      <c r="FTA41" s="921"/>
      <c r="FTB41" s="845"/>
      <c r="FTC41" s="845"/>
      <c r="FTD41" s="845"/>
      <c r="FTE41" s="845"/>
      <c r="FTF41" s="845"/>
      <c r="FTG41" s="845"/>
      <c r="FTH41" s="845"/>
      <c r="FTI41" s="921"/>
      <c r="FTJ41" s="845"/>
      <c r="FTK41" s="845"/>
      <c r="FTL41" s="845"/>
      <c r="FTM41" s="845"/>
      <c r="FTN41" s="845"/>
      <c r="FTO41" s="845"/>
      <c r="FTP41" s="845"/>
      <c r="FTQ41" s="921"/>
      <c r="FTR41" s="845"/>
      <c r="FTS41" s="845"/>
      <c r="FTT41" s="845"/>
      <c r="FTU41" s="845"/>
      <c r="FTV41" s="845"/>
      <c r="FTW41" s="845"/>
      <c r="FTX41" s="845"/>
      <c r="FTY41" s="921"/>
      <c r="FTZ41" s="845"/>
      <c r="FUA41" s="845"/>
      <c r="FUB41" s="845"/>
      <c r="FUC41" s="845"/>
      <c r="FUD41" s="845"/>
      <c r="FUE41" s="845"/>
      <c r="FUF41" s="845"/>
      <c r="FUG41" s="921"/>
      <c r="FUH41" s="845"/>
      <c r="FUI41" s="845"/>
      <c r="FUJ41" s="845"/>
      <c r="FUK41" s="845"/>
      <c r="FUL41" s="845"/>
      <c r="FUM41" s="845"/>
      <c r="FUN41" s="845"/>
      <c r="FUO41" s="921"/>
      <c r="FUP41" s="845"/>
      <c r="FUQ41" s="845"/>
      <c r="FUR41" s="845"/>
      <c r="FUS41" s="845"/>
      <c r="FUT41" s="845"/>
      <c r="FUU41" s="845"/>
      <c r="FUV41" s="845"/>
      <c r="FUW41" s="921"/>
      <c r="FUX41" s="845"/>
      <c r="FUY41" s="845"/>
      <c r="FUZ41" s="845"/>
      <c r="FVA41" s="845"/>
      <c r="FVB41" s="845"/>
      <c r="FVC41" s="845"/>
      <c r="FVD41" s="845"/>
      <c r="FVE41" s="921"/>
      <c r="FVF41" s="845"/>
      <c r="FVG41" s="845"/>
      <c r="FVH41" s="845"/>
      <c r="FVI41" s="845"/>
      <c r="FVJ41" s="845"/>
      <c r="FVK41" s="845"/>
      <c r="FVL41" s="845"/>
      <c r="FVM41" s="921"/>
      <c r="FVN41" s="845"/>
      <c r="FVO41" s="845"/>
      <c r="FVP41" s="845"/>
      <c r="FVQ41" s="845"/>
      <c r="FVR41" s="845"/>
      <c r="FVS41" s="845"/>
      <c r="FVT41" s="845"/>
      <c r="FVU41" s="921"/>
      <c r="FVV41" s="845"/>
      <c r="FVW41" s="845"/>
      <c r="FVX41" s="845"/>
      <c r="FVY41" s="845"/>
      <c r="FVZ41" s="845"/>
      <c r="FWA41" s="845"/>
      <c r="FWB41" s="845"/>
      <c r="FWC41" s="921"/>
      <c r="FWD41" s="845"/>
      <c r="FWE41" s="845"/>
      <c r="FWF41" s="845"/>
      <c r="FWG41" s="845"/>
      <c r="FWH41" s="845"/>
      <c r="FWI41" s="845"/>
      <c r="FWJ41" s="845"/>
      <c r="FWK41" s="921"/>
      <c r="FWL41" s="845"/>
      <c r="FWM41" s="845"/>
      <c r="FWN41" s="845"/>
      <c r="FWO41" s="845"/>
      <c r="FWP41" s="845"/>
      <c r="FWQ41" s="845"/>
      <c r="FWR41" s="845"/>
      <c r="FWS41" s="921"/>
      <c r="FWT41" s="845"/>
      <c r="FWU41" s="845"/>
      <c r="FWV41" s="845"/>
      <c r="FWW41" s="845"/>
      <c r="FWX41" s="845"/>
      <c r="FWY41" s="845"/>
      <c r="FWZ41" s="845"/>
      <c r="FXA41" s="921"/>
      <c r="FXB41" s="845"/>
      <c r="FXC41" s="845"/>
      <c r="FXD41" s="845"/>
      <c r="FXE41" s="845"/>
      <c r="FXF41" s="845"/>
      <c r="FXG41" s="845"/>
      <c r="FXH41" s="845"/>
      <c r="FXI41" s="921"/>
      <c r="FXJ41" s="845"/>
      <c r="FXK41" s="845"/>
      <c r="FXL41" s="845"/>
      <c r="FXM41" s="845"/>
      <c r="FXN41" s="845"/>
      <c r="FXO41" s="845"/>
      <c r="FXP41" s="845"/>
      <c r="FXQ41" s="921"/>
      <c r="FXR41" s="845"/>
      <c r="FXS41" s="845"/>
      <c r="FXT41" s="845"/>
      <c r="FXU41" s="845"/>
      <c r="FXV41" s="845"/>
      <c r="FXW41" s="845"/>
      <c r="FXX41" s="845"/>
      <c r="FXY41" s="921"/>
      <c r="FXZ41" s="845"/>
      <c r="FYA41" s="845"/>
      <c r="FYB41" s="845"/>
      <c r="FYC41" s="845"/>
      <c r="FYD41" s="845"/>
      <c r="FYE41" s="845"/>
      <c r="FYF41" s="845"/>
      <c r="FYG41" s="921"/>
      <c r="FYH41" s="845"/>
      <c r="FYI41" s="845"/>
      <c r="FYJ41" s="845"/>
      <c r="FYK41" s="845"/>
      <c r="FYL41" s="845"/>
      <c r="FYM41" s="845"/>
      <c r="FYN41" s="845"/>
      <c r="FYO41" s="921"/>
      <c r="FYP41" s="845"/>
      <c r="FYQ41" s="845"/>
      <c r="FYR41" s="845"/>
      <c r="FYS41" s="845"/>
      <c r="FYT41" s="845"/>
      <c r="FYU41" s="845"/>
      <c r="FYV41" s="845"/>
      <c r="FYW41" s="921"/>
      <c r="FYX41" s="845"/>
      <c r="FYY41" s="845"/>
      <c r="FYZ41" s="845"/>
      <c r="FZA41" s="845"/>
      <c r="FZB41" s="845"/>
      <c r="FZC41" s="845"/>
      <c r="FZD41" s="845"/>
      <c r="FZE41" s="921"/>
      <c r="FZF41" s="845"/>
      <c r="FZG41" s="845"/>
      <c r="FZH41" s="845"/>
      <c r="FZI41" s="845"/>
      <c r="FZJ41" s="845"/>
      <c r="FZK41" s="845"/>
      <c r="FZL41" s="845"/>
      <c r="FZM41" s="921"/>
      <c r="FZN41" s="845"/>
      <c r="FZO41" s="845"/>
      <c r="FZP41" s="845"/>
      <c r="FZQ41" s="845"/>
      <c r="FZR41" s="845"/>
      <c r="FZS41" s="845"/>
      <c r="FZT41" s="845"/>
      <c r="FZU41" s="921"/>
      <c r="FZV41" s="845"/>
      <c r="FZW41" s="845"/>
      <c r="FZX41" s="845"/>
      <c r="FZY41" s="845"/>
      <c r="FZZ41" s="845"/>
      <c r="GAA41" s="845"/>
      <c r="GAB41" s="845"/>
      <c r="GAC41" s="921"/>
      <c r="GAD41" s="845"/>
      <c r="GAE41" s="845"/>
      <c r="GAF41" s="845"/>
      <c r="GAG41" s="845"/>
      <c r="GAH41" s="845"/>
      <c r="GAI41" s="845"/>
      <c r="GAJ41" s="845"/>
      <c r="GAK41" s="921"/>
      <c r="GAL41" s="845"/>
      <c r="GAM41" s="845"/>
      <c r="GAN41" s="845"/>
      <c r="GAO41" s="845"/>
      <c r="GAP41" s="845"/>
      <c r="GAQ41" s="845"/>
      <c r="GAR41" s="845"/>
      <c r="GAS41" s="921"/>
      <c r="GAT41" s="845"/>
      <c r="GAU41" s="845"/>
      <c r="GAV41" s="845"/>
      <c r="GAW41" s="845"/>
      <c r="GAX41" s="845"/>
      <c r="GAY41" s="845"/>
      <c r="GAZ41" s="845"/>
      <c r="GBA41" s="921"/>
      <c r="GBB41" s="845"/>
      <c r="GBC41" s="845"/>
      <c r="GBD41" s="845"/>
      <c r="GBE41" s="845"/>
      <c r="GBF41" s="845"/>
      <c r="GBG41" s="845"/>
      <c r="GBH41" s="845"/>
      <c r="GBI41" s="921"/>
      <c r="GBJ41" s="845"/>
      <c r="GBK41" s="845"/>
      <c r="GBL41" s="845"/>
      <c r="GBM41" s="845"/>
      <c r="GBN41" s="845"/>
      <c r="GBO41" s="845"/>
      <c r="GBP41" s="845"/>
      <c r="GBQ41" s="921"/>
      <c r="GBR41" s="845"/>
      <c r="GBS41" s="845"/>
      <c r="GBT41" s="845"/>
      <c r="GBU41" s="845"/>
      <c r="GBV41" s="845"/>
      <c r="GBW41" s="845"/>
      <c r="GBX41" s="845"/>
      <c r="GBY41" s="921"/>
      <c r="GBZ41" s="845"/>
      <c r="GCA41" s="845"/>
      <c r="GCB41" s="845"/>
      <c r="GCC41" s="845"/>
      <c r="GCD41" s="845"/>
      <c r="GCE41" s="845"/>
      <c r="GCF41" s="845"/>
      <c r="GCG41" s="921"/>
      <c r="GCH41" s="845"/>
      <c r="GCI41" s="845"/>
      <c r="GCJ41" s="845"/>
      <c r="GCK41" s="845"/>
      <c r="GCL41" s="845"/>
      <c r="GCM41" s="845"/>
      <c r="GCN41" s="845"/>
      <c r="GCO41" s="921"/>
      <c r="GCP41" s="845"/>
      <c r="GCQ41" s="845"/>
      <c r="GCR41" s="845"/>
      <c r="GCS41" s="845"/>
      <c r="GCT41" s="845"/>
      <c r="GCU41" s="845"/>
      <c r="GCV41" s="845"/>
      <c r="GCW41" s="921"/>
      <c r="GCX41" s="845"/>
      <c r="GCY41" s="845"/>
      <c r="GCZ41" s="845"/>
      <c r="GDA41" s="845"/>
      <c r="GDB41" s="845"/>
      <c r="GDC41" s="845"/>
      <c r="GDD41" s="845"/>
      <c r="GDE41" s="921"/>
      <c r="GDF41" s="845"/>
      <c r="GDG41" s="845"/>
      <c r="GDH41" s="845"/>
      <c r="GDI41" s="845"/>
      <c r="GDJ41" s="845"/>
      <c r="GDK41" s="845"/>
      <c r="GDL41" s="845"/>
      <c r="GDM41" s="921"/>
      <c r="GDN41" s="845"/>
      <c r="GDO41" s="845"/>
      <c r="GDP41" s="845"/>
      <c r="GDQ41" s="845"/>
      <c r="GDR41" s="845"/>
      <c r="GDS41" s="845"/>
      <c r="GDT41" s="845"/>
      <c r="GDU41" s="921"/>
      <c r="GDV41" s="845"/>
      <c r="GDW41" s="845"/>
      <c r="GDX41" s="845"/>
      <c r="GDY41" s="845"/>
      <c r="GDZ41" s="845"/>
      <c r="GEA41" s="845"/>
      <c r="GEB41" s="845"/>
      <c r="GEC41" s="921"/>
      <c r="GED41" s="845"/>
      <c r="GEE41" s="845"/>
      <c r="GEF41" s="845"/>
      <c r="GEG41" s="845"/>
      <c r="GEH41" s="845"/>
      <c r="GEI41" s="845"/>
      <c r="GEJ41" s="845"/>
      <c r="GEK41" s="921"/>
      <c r="GEL41" s="845"/>
      <c r="GEM41" s="845"/>
      <c r="GEN41" s="845"/>
      <c r="GEO41" s="845"/>
      <c r="GEP41" s="845"/>
      <c r="GEQ41" s="845"/>
      <c r="GER41" s="845"/>
      <c r="GES41" s="921"/>
      <c r="GET41" s="845"/>
      <c r="GEU41" s="845"/>
      <c r="GEV41" s="845"/>
      <c r="GEW41" s="845"/>
      <c r="GEX41" s="845"/>
      <c r="GEY41" s="845"/>
      <c r="GEZ41" s="845"/>
      <c r="GFA41" s="921"/>
      <c r="GFB41" s="845"/>
      <c r="GFC41" s="845"/>
      <c r="GFD41" s="845"/>
      <c r="GFE41" s="845"/>
      <c r="GFF41" s="845"/>
      <c r="GFG41" s="845"/>
      <c r="GFH41" s="845"/>
      <c r="GFI41" s="921"/>
      <c r="GFJ41" s="845"/>
      <c r="GFK41" s="845"/>
      <c r="GFL41" s="845"/>
      <c r="GFM41" s="845"/>
      <c r="GFN41" s="845"/>
      <c r="GFO41" s="845"/>
      <c r="GFP41" s="845"/>
      <c r="GFQ41" s="921"/>
      <c r="GFR41" s="845"/>
      <c r="GFS41" s="845"/>
      <c r="GFT41" s="845"/>
      <c r="GFU41" s="845"/>
      <c r="GFV41" s="845"/>
      <c r="GFW41" s="845"/>
      <c r="GFX41" s="845"/>
      <c r="GFY41" s="921"/>
      <c r="GFZ41" s="845"/>
      <c r="GGA41" s="845"/>
      <c r="GGB41" s="845"/>
      <c r="GGC41" s="845"/>
      <c r="GGD41" s="845"/>
      <c r="GGE41" s="845"/>
      <c r="GGF41" s="845"/>
      <c r="GGG41" s="921"/>
      <c r="GGH41" s="845"/>
      <c r="GGI41" s="845"/>
      <c r="GGJ41" s="845"/>
      <c r="GGK41" s="845"/>
      <c r="GGL41" s="845"/>
      <c r="GGM41" s="845"/>
      <c r="GGN41" s="845"/>
      <c r="GGO41" s="921"/>
      <c r="GGP41" s="845"/>
      <c r="GGQ41" s="845"/>
      <c r="GGR41" s="845"/>
      <c r="GGS41" s="845"/>
      <c r="GGT41" s="845"/>
      <c r="GGU41" s="845"/>
      <c r="GGV41" s="845"/>
      <c r="GGW41" s="921"/>
      <c r="GGX41" s="845"/>
      <c r="GGY41" s="845"/>
      <c r="GGZ41" s="845"/>
      <c r="GHA41" s="845"/>
      <c r="GHB41" s="845"/>
      <c r="GHC41" s="845"/>
      <c r="GHD41" s="845"/>
      <c r="GHE41" s="921"/>
      <c r="GHF41" s="845"/>
      <c r="GHG41" s="845"/>
      <c r="GHH41" s="845"/>
      <c r="GHI41" s="845"/>
      <c r="GHJ41" s="845"/>
      <c r="GHK41" s="845"/>
      <c r="GHL41" s="845"/>
      <c r="GHM41" s="921"/>
      <c r="GHN41" s="845"/>
      <c r="GHO41" s="845"/>
      <c r="GHP41" s="845"/>
      <c r="GHQ41" s="845"/>
      <c r="GHR41" s="845"/>
      <c r="GHS41" s="845"/>
      <c r="GHT41" s="845"/>
      <c r="GHU41" s="921"/>
      <c r="GHV41" s="845"/>
      <c r="GHW41" s="845"/>
      <c r="GHX41" s="845"/>
      <c r="GHY41" s="845"/>
      <c r="GHZ41" s="845"/>
      <c r="GIA41" s="845"/>
      <c r="GIB41" s="845"/>
      <c r="GIC41" s="921"/>
      <c r="GID41" s="845"/>
      <c r="GIE41" s="845"/>
      <c r="GIF41" s="845"/>
      <c r="GIG41" s="845"/>
      <c r="GIH41" s="845"/>
      <c r="GII41" s="845"/>
      <c r="GIJ41" s="845"/>
      <c r="GIK41" s="921"/>
      <c r="GIL41" s="845"/>
      <c r="GIM41" s="845"/>
      <c r="GIN41" s="845"/>
      <c r="GIO41" s="845"/>
      <c r="GIP41" s="845"/>
      <c r="GIQ41" s="845"/>
      <c r="GIR41" s="845"/>
      <c r="GIS41" s="921"/>
      <c r="GIT41" s="845"/>
      <c r="GIU41" s="845"/>
      <c r="GIV41" s="845"/>
      <c r="GIW41" s="845"/>
      <c r="GIX41" s="845"/>
      <c r="GIY41" s="845"/>
      <c r="GIZ41" s="845"/>
      <c r="GJA41" s="921"/>
      <c r="GJB41" s="845"/>
      <c r="GJC41" s="845"/>
      <c r="GJD41" s="845"/>
      <c r="GJE41" s="845"/>
      <c r="GJF41" s="845"/>
      <c r="GJG41" s="845"/>
      <c r="GJH41" s="845"/>
      <c r="GJI41" s="921"/>
      <c r="GJJ41" s="845"/>
      <c r="GJK41" s="845"/>
      <c r="GJL41" s="845"/>
      <c r="GJM41" s="845"/>
      <c r="GJN41" s="845"/>
      <c r="GJO41" s="845"/>
      <c r="GJP41" s="845"/>
      <c r="GJQ41" s="921"/>
      <c r="GJR41" s="845"/>
      <c r="GJS41" s="845"/>
      <c r="GJT41" s="845"/>
      <c r="GJU41" s="845"/>
      <c r="GJV41" s="845"/>
      <c r="GJW41" s="845"/>
      <c r="GJX41" s="845"/>
      <c r="GJY41" s="921"/>
      <c r="GJZ41" s="845"/>
      <c r="GKA41" s="845"/>
      <c r="GKB41" s="845"/>
      <c r="GKC41" s="845"/>
      <c r="GKD41" s="845"/>
      <c r="GKE41" s="845"/>
      <c r="GKF41" s="845"/>
      <c r="GKG41" s="921"/>
      <c r="GKH41" s="845"/>
      <c r="GKI41" s="845"/>
      <c r="GKJ41" s="845"/>
      <c r="GKK41" s="845"/>
      <c r="GKL41" s="845"/>
      <c r="GKM41" s="845"/>
      <c r="GKN41" s="845"/>
      <c r="GKO41" s="921"/>
      <c r="GKP41" s="845"/>
      <c r="GKQ41" s="845"/>
      <c r="GKR41" s="845"/>
      <c r="GKS41" s="845"/>
      <c r="GKT41" s="845"/>
      <c r="GKU41" s="845"/>
      <c r="GKV41" s="845"/>
      <c r="GKW41" s="921"/>
      <c r="GKX41" s="845"/>
      <c r="GKY41" s="845"/>
      <c r="GKZ41" s="845"/>
      <c r="GLA41" s="845"/>
      <c r="GLB41" s="845"/>
      <c r="GLC41" s="845"/>
      <c r="GLD41" s="845"/>
      <c r="GLE41" s="921"/>
      <c r="GLF41" s="845"/>
      <c r="GLG41" s="845"/>
      <c r="GLH41" s="845"/>
      <c r="GLI41" s="845"/>
      <c r="GLJ41" s="845"/>
      <c r="GLK41" s="845"/>
      <c r="GLL41" s="845"/>
      <c r="GLM41" s="921"/>
      <c r="GLN41" s="845"/>
      <c r="GLO41" s="845"/>
      <c r="GLP41" s="845"/>
      <c r="GLQ41" s="845"/>
      <c r="GLR41" s="845"/>
      <c r="GLS41" s="845"/>
      <c r="GLT41" s="845"/>
      <c r="GLU41" s="921"/>
      <c r="GLV41" s="845"/>
      <c r="GLW41" s="845"/>
      <c r="GLX41" s="845"/>
      <c r="GLY41" s="845"/>
      <c r="GLZ41" s="845"/>
      <c r="GMA41" s="845"/>
      <c r="GMB41" s="845"/>
      <c r="GMC41" s="921"/>
      <c r="GMD41" s="845"/>
      <c r="GME41" s="845"/>
      <c r="GMF41" s="845"/>
      <c r="GMG41" s="845"/>
      <c r="GMH41" s="845"/>
      <c r="GMI41" s="845"/>
      <c r="GMJ41" s="845"/>
      <c r="GMK41" s="921"/>
      <c r="GML41" s="845"/>
      <c r="GMM41" s="845"/>
      <c r="GMN41" s="845"/>
      <c r="GMO41" s="845"/>
      <c r="GMP41" s="845"/>
      <c r="GMQ41" s="845"/>
      <c r="GMR41" s="845"/>
      <c r="GMS41" s="921"/>
      <c r="GMT41" s="845"/>
      <c r="GMU41" s="845"/>
      <c r="GMV41" s="845"/>
      <c r="GMW41" s="845"/>
      <c r="GMX41" s="845"/>
      <c r="GMY41" s="845"/>
      <c r="GMZ41" s="845"/>
      <c r="GNA41" s="921"/>
      <c r="GNB41" s="845"/>
      <c r="GNC41" s="845"/>
      <c r="GND41" s="845"/>
      <c r="GNE41" s="845"/>
      <c r="GNF41" s="845"/>
      <c r="GNG41" s="845"/>
      <c r="GNH41" s="845"/>
      <c r="GNI41" s="921"/>
      <c r="GNJ41" s="845"/>
      <c r="GNK41" s="845"/>
      <c r="GNL41" s="845"/>
      <c r="GNM41" s="845"/>
      <c r="GNN41" s="845"/>
      <c r="GNO41" s="845"/>
      <c r="GNP41" s="845"/>
      <c r="GNQ41" s="921"/>
      <c r="GNR41" s="845"/>
      <c r="GNS41" s="845"/>
      <c r="GNT41" s="845"/>
      <c r="GNU41" s="845"/>
      <c r="GNV41" s="845"/>
      <c r="GNW41" s="845"/>
      <c r="GNX41" s="845"/>
      <c r="GNY41" s="921"/>
      <c r="GNZ41" s="845"/>
      <c r="GOA41" s="845"/>
      <c r="GOB41" s="845"/>
      <c r="GOC41" s="845"/>
      <c r="GOD41" s="845"/>
      <c r="GOE41" s="845"/>
      <c r="GOF41" s="845"/>
      <c r="GOG41" s="921"/>
      <c r="GOH41" s="845"/>
      <c r="GOI41" s="845"/>
      <c r="GOJ41" s="845"/>
      <c r="GOK41" s="845"/>
      <c r="GOL41" s="845"/>
      <c r="GOM41" s="845"/>
      <c r="GON41" s="845"/>
      <c r="GOO41" s="921"/>
      <c r="GOP41" s="845"/>
      <c r="GOQ41" s="845"/>
      <c r="GOR41" s="845"/>
      <c r="GOS41" s="845"/>
      <c r="GOT41" s="845"/>
      <c r="GOU41" s="845"/>
      <c r="GOV41" s="845"/>
      <c r="GOW41" s="921"/>
      <c r="GOX41" s="845"/>
      <c r="GOY41" s="845"/>
      <c r="GOZ41" s="845"/>
      <c r="GPA41" s="845"/>
      <c r="GPB41" s="845"/>
      <c r="GPC41" s="845"/>
      <c r="GPD41" s="845"/>
      <c r="GPE41" s="921"/>
      <c r="GPF41" s="845"/>
      <c r="GPG41" s="845"/>
      <c r="GPH41" s="845"/>
      <c r="GPI41" s="845"/>
      <c r="GPJ41" s="845"/>
      <c r="GPK41" s="845"/>
      <c r="GPL41" s="845"/>
      <c r="GPM41" s="921"/>
      <c r="GPN41" s="845"/>
      <c r="GPO41" s="845"/>
      <c r="GPP41" s="845"/>
      <c r="GPQ41" s="845"/>
      <c r="GPR41" s="845"/>
      <c r="GPS41" s="845"/>
      <c r="GPT41" s="845"/>
      <c r="GPU41" s="921"/>
      <c r="GPV41" s="845"/>
      <c r="GPW41" s="845"/>
      <c r="GPX41" s="845"/>
      <c r="GPY41" s="845"/>
      <c r="GPZ41" s="845"/>
      <c r="GQA41" s="845"/>
      <c r="GQB41" s="845"/>
      <c r="GQC41" s="921"/>
      <c r="GQD41" s="845"/>
      <c r="GQE41" s="845"/>
      <c r="GQF41" s="845"/>
      <c r="GQG41" s="845"/>
      <c r="GQH41" s="845"/>
      <c r="GQI41" s="845"/>
      <c r="GQJ41" s="845"/>
      <c r="GQK41" s="921"/>
      <c r="GQL41" s="845"/>
      <c r="GQM41" s="845"/>
      <c r="GQN41" s="845"/>
      <c r="GQO41" s="845"/>
      <c r="GQP41" s="845"/>
      <c r="GQQ41" s="845"/>
      <c r="GQR41" s="845"/>
      <c r="GQS41" s="921"/>
      <c r="GQT41" s="845"/>
      <c r="GQU41" s="845"/>
      <c r="GQV41" s="845"/>
      <c r="GQW41" s="845"/>
      <c r="GQX41" s="845"/>
      <c r="GQY41" s="845"/>
      <c r="GQZ41" s="845"/>
      <c r="GRA41" s="921"/>
      <c r="GRB41" s="845"/>
      <c r="GRC41" s="845"/>
      <c r="GRD41" s="845"/>
      <c r="GRE41" s="845"/>
      <c r="GRF41" s="845"/>
      <c r="GRG41" s="845"/>
      <c r="GRH41" s="845"/>
      <c r="GRI41" s="921"/>
      <c r="GRJ41" s="845"/>
      <c r="GRK41" s="845"/>
      <c r="GRL41" s="845"/>
      <c r="GRM41" s="845"/>
      <c r="GRN41" s="845"/>
      <c r="GRO41" s="845"/>
      <c r="GRP41" s="845"/>
      <c r="GRQ41" s="921"/>
      <c r="GRR41" s="845"/>
      <c r="GRS41" s="845"/>
      <c r="GRT41" s="845"/>
      <c r="GRU41" s="845"/>
      <c r="GRV41" s="845"/>
      <c r="GRW41" s="845"/>
      <c r="GRX41" s="845"/>
      <c r="GRY41" s="921"/>
      <c r="GRZ41" s="845"/>
      <c r="GSA41" s="845"/>
      <c r="GSB41" s="845"/>
      <c r="GSC41" s="845"/>
      <c r="GSD41" s="845"/>
      <c r="GSE41" s="845"/>
      <c r="GSF41" s="845"/>
      <c r="GSG41" s="921"/>
      <c r="GSH41" s="845"/>
      <c r="GSI41" s="845"/>
      <c r="GSJ41" s="845"/>
      <c r="GSK41" s="845"/>
      <c r="GSL41" s="845"/>
      <c r="GSM41" s="845"/>
      <c r="GSN41" s="845"/>
      <c r="GSO41" s="921"/>
      <c r="GSP41" s="845"/>
      <c r="GSQ41" s="845"/>
      <c r="GSR41" s="845"/>
      <c r="GSS41" s="845"/>
      <c r="GST41" s="845"/>
      <c r="GSU41" s="845"/>
      <c r="GSV41" s="845"/>
      <c r="GSW41" s="921"/>
      <c r="GSX41" s="845"/>
      <c r="GSY41" s="845"/>
      <c r="GSZ41" s="845"/>
      <c r="GTA41" s="845"/>
      <c r="GTB41" s="845"/>
      <c r="GTC41" s="845"/>
      <c r="GTD41" s="845"/>
      <c r="GTE41" s="921"/>
      <c r="GTF41" s="845"/>
      <c r="GTG41" s="845"/>
      <c r="GTH41" s="845"/>
      <c r="GTI41" s="845"/>
      <c r="GTJ41" s="845"/>
      <c r="GTK41" s="845"/>
      <c r="GTL41" s="845"/>
      <c r="GTM41" s="921"/>
      <c r="GTN41" s="845"/>
      <c r="GTO41" s="845"/>
      <c r="GTP41" s="845"/>
      <c r="GTQ41" s="845"/>
      <c r="GTR41" s="845"/>
      <c r="GTS41" s="845"/>
      <c r="GTT41" s="845"/>
      <c r="GTU41" s="921"/>
      <c r="GTV41" s="845"/>
      <c r="GTW41" s="845"/>
      <c r="GTX41" s="845"/>
      <c r="GTY41" s="845"/>
      <c r="GTZ41" s="845"/>
      <c r="GUA41" s="845"/>
      <c r="GUB41" s="845"/>
      <c r="GUC41" s="921"/>
      <c r="GUD41" s="845"/>
      <c r="GUE41" s="845"/>
      <c r="GUF41" s="845"/>
      <c r="GUG41" s="845"/>
      <c r="GUH41" s="845"/>
      <c r="GUI41" s="845"/>
      <c r="GUJ41" s="845"/>
      <c r="GUK41" s="921"/>
      <c r="GUL41" s="845"/>
      <c r="GUM41" s="845"/>
      <c r="GUN41" s="845"/>
      <c r="GUO41" s="845"/>
      <c r="GUP41" s="845"/>
      <c r="GUQ41" s="845"/>
      <c r="GUR41" s="845"/>
      <c r="GUS41" s="921"/>
      <c r="GUT41" s="845"/>
      <c r="GUU41" s="845"/>
      <c r="GUV41" s="845"/>
      <c r="GUW41" s="845"/>
      <c r="GUX41" s="845"/>
      <c r="GUY41" s="845"/>
      <c r="GUZ41" s="845"/>
      <c r="GVA41" s="921"/>
      <c r="GVB41" s="845"/>
      <c r="GVC41" s="845"/>
      <c r="GVD41" s="845"/>
      <c r="GVE41" s="845"/>
      <c r="GVF41" s="845"/>
      <c r="GVG41" s="845"/>
      <c r="GVH41" s="845"/>
      <c r="GVI41" s="921"/>
      <c r="GVJ41" s="845"/>
      <c r="GVK41" s="845"/>
      <c r="GVL41" s="845"/>
      <c r="GVM41" s="845"/>
      <c r="GVN41" s="845"/>
      <c r="GVO41" s="845"/>
      <c r="GVP41" s="845"/>
      <c r="GVQ41" s="921"/>
      <c r="GVR41" s="845"/>
      <c r="GVS41" s="845"/>
      <c r="GVT41" s="845"/>
      <c r="GVU41" s="845"/>
      <c r="GVV41" s="845"/>
      <c r="GVW41" s="845"/>
      <c r="GVX41" s="845"/>
      <c r="GVY41" s="921"/>
      <c r="GVZ41" s="845"/>
      <c r="GWA41" s="845"/>
      <c r="GWB41" s="845"/>
      <c r="GWC41" s="845"/>
      <c r="GWD41" s="845"/>
      <c r="GWE41" s="845"/>
      <c r="GWF41" s="845"/>
      <c r="GWG41" s="921"/>
      <c r="GWH41" s="845"/>
      <c r="GWI41" s="845"/>
      <c r="GWJ41" s="845"/>
      <c r="GWK41" s="845"/>
      <c r="GWL41" s="845"/>
      <c r="GWM41" s="845"/>
      <c r="GWN41" s="845"/>
      <c r="GWO41" s="921"/>
      <c r="GWP41" s="845"/>
      <c r="GWQ41" s="845"/>
      <c r="GWR41" s="845"/>
      <c r="GWS41" s="845"/>
      <c r="GWT41" s="845"/>
      <c r="GWU41" s="845"/>
      <c r="GWV41" s="845"/>
      <c r="GWW41" s="921"/>
      <c r="GWX41" s="845"/>
      <c r="GWY41" s="845"/>
      <c r="GWZ41" s="845"/>
      <c r="GXA41" s="845"/>
      <c r="GXB41" s="845"/>
      <c r="GXC41" s="845"/>
      <c r="GXD41" s="845"/>
      <c r="GXE41" s="921"/>
      <c r="GXF41" s="845"/>
      <c r="GXG41" s="845"/>
      <c r="GXH41" s="845"/>
      <c r="GXI41" s="845"/>
      <c r="GXJ41" s="845"/>
      <c r="GXK41" s="845"/>
      <c r="GXL41" s="845"/>
      <c r="GXM41" s="921"/>
      <c r="GXN41" s="845"/>
      <c r="GXO41" s="845"/>
      <c r="GXP41" s="845"/>
      <c r="GXQ41" s="845"/>
      <c r="GXR41" s="845"/>
      <c r="GXS41" s="845"/>
      <c r="GXT41" s="845"/>
      <c r="GXU41" s="921"/>
      <c r="GXV41" s="845"/>
      <c r="GXW41" s="845"/>
      <c r="GXX41" s="845"/>
      <c r="GXY41" s="845"/>
      <c r="GXZ41" s="845"/>
      <c r="GYA41" s="845"/>
      <c r="GYB41" s="845"/>
      <c r="GYC41" s="921"/>
      <c r="GYD41" s="845"/>
      <c r="GYE41" s="845"/>
      <c r="GYF41" s="845"/>
      <c r="GYG41" s="845"/>
      <c r="GYH41" s="845"/>
      <c r="GYI41" s="845"/>
      <c r="GYJ41" s="845"/>
      <c r="GYK41" s="921"/>
      <c r="GYL41" s="845"/>
      <c r="GYM41" s="845"/>
      <c r="GYN41" s="845"/>
      <c r="GYO41" s="845"/>
      <c r="GYP41" s="845"/>
      <c r="GYQ41" s="845"/>
      <c r="GYR41" s="845"/>
      <c r="GYS41" s="921"/>
      <c r="GYT41" s="845"/>
      <c r="GYU41" s="845"/>
      <c r="GYV41" s="845"/>
      <c r="GYW41" s="845"/>
      <c r="GYX41" s="845"/>
      <c r="GYY41" s="845"/>
      <c r="GYZ41" s="845"/>
      <c r="GZA41" s="921"/>
      <c r="GZB41" s="845"/>
      <c r="GZC41" s="845"/>
      <c r="GZD41" s="845"/>
      <c r="GZE41" s="845"/>
      <c r="GZF41" s="845"/>
      <c r="GZG41" s="845"/>
      <c r="GZH41" s="845"/>
      <c r="GZI41" s="921"/>
      <c r="GZJ41" s="845"/>
      <c r="GZK41" s="845"/>
      <c r="GZL41" s="845"/>
      <c r="GZM41" s="845"/>
      <c r="GZN41" s="845"/>
      <c r="GZO41" s="845"/>
      <c r="GZP41" s="845"/>
      <c r="GZQ41" s="921"/>
      <c r="GZR41" s="845"/>
      <c r="GZS41" s="845"/>
      <c r="GZT41" s="845"/>
      <c r="GZU41" s="845"/>
      <c r="GZV41" s="845"/>
      <c r="GZW41" s="845"/>
      <c r="GZX41" s="845"/>
      <c r="GZY41" s="921"/>
      <c r="GZZ41" s="845"/>
      <c r="HAA41" s="845"/>
      <c r="HAB41" s="845"/>
      <c r="HAC41" s="845"/>
      <c r="HAD41" s="845"/>
      <c r="HAE41" s="845"/>
      <c r="HAF41" s="845"/>
      <c r="HAG41" s="921"/>
      <c r="HAH41" s="845"/>
      <c r="HAI41" s="845"/>
      <c r="HAJ41" s="845"/>
      <c r="HAK41" s="845"/>
      <c r="HAL41" s="845"/>
      <c r="HAM41" s="845"/>
      <c r="HAN41" s="845"/>
      <c r="HAO41" s="921"/>
      <c r="HAP41" s="845"/>
      <c r="HAQ41" s="845"/>
      <c r="HAR41" s="845"/>
      <c r="HAS41" s="845"/>
      <c r="HAT41" s="845"/>
      <c r="HAU41" s="845"/>
      <c r="HAV41" s="845"/>
      <c r="HAW41" s="921"/>
      <c r="HAX41" s="845"/>
      <c r="HAY41" s="845"/>
      <c r="HAZ41" s="845"/>
      <c r="HBA41" s="845"/>
      <c r="HBB41" s="845"/>
      <c r="HBC41" s="845"/>
      <c r="HBD41" s="845"/>
      <c r="HBE41" s="921"/>
      <c r="HBF41" s="845"/>
      <c r="HBG41" s="845"/>
      <c r="HBH41" s="845"/>
      <c r="HBI41" s="845"/>
      <c r="HBJ41" s="845"/>
      <c r="HBK41" s="845"/>
      <c r="HBL41" s="845"/>
      <c r="HBM41" s="921"/>
      <c r="HBN41" s="845"/>
      <c r="HBO41" s="845"/>
      <c r="HBP41" s="845"/>
      <c r="HBQ41" s="845"/>
      <c r="HBR41" s="845"/>
      <c r="HBS41" s="845"/>
      <c r="HBT41" s="845"/>
      <c r="HBU41" s="921"/>
      <c r="HBV41" s="845"/>
      <c r="HBW41" s="845"/>
      <c r="HBX41" s="845"/>
      <c r="HBY41" s="845"/>
      <c r="HBZ41" s="845"/>
      <c r="HCA41" s="845"/>
      <c r="HCB41" s="845"/>
      <c r="HCC41" s="921"/>
      <c r="HCD41" s="845"/>
      <c r="HCE41" s="845"/>
      <c r="HCF41" s="845"/>
      <c r="HCG41" s="845"/>
      <c r="HCH41" s="845"/>
      <c r="HCI41" s="845"/>
      <c r="HCJ41" s="845"/>
      <c r="HCK41" s="921"/>
      <c r="HCL41" s="845"/>
      <c r="HCM41" s="845"/>
      <c r="HCN41" s="845"/>
      <c r="HCO41" s="845"/>
      <c r="HCP41" s="845"/>
      <c r="HCQ41" s="845"/>
      <c r="HCR41" s="845"/>
      <c r="HCS41" s="921"/>
      <c r="HCT41" s="845"/>
      <c r="HCU41" s="845"/>
      <c r="HCV41" s="845"/>
      <c r="HCW41" s="845"/>
      <c r="HCX41" s="845"/>
      <c r="HCY41" s="845"/>
      <c r="HCZ41" s="845"/>
      <c r="HDA41" s="921"/>
      <c r="HDB41" s="845"/>
      <c r="HDC41" s="845"/>
      <c r="HDD41" s="845"/>
      <c r="HDE41" s="845"/>
      <c r="HDF41" s="845"/>
      <c r="HDG41" s="845"/>
      <c r="HDH41" s="845"/>
      <c r="HDI41" s="921"/>
      <c r="HDJ41" s="845"/>
      <c r="HDK41" s="845"/>
      <c r="HDL41" s="845"/>
      <c r="HDM41" s="845"/>
      <c r="HDN41" s="845"/>
      <c r="HDO41" s="845"/>
      <c r="HDP41" s="845"/>
      <c r="HDQ41" s="921"/>
      <c r="HDR41" s="845"/>
      <c r="HDS41" s="845"/>
      <c r="HDT41" s="845"/>
      <c r="HDU41" s="845"/>
      <c r="HDV41" s="845"/>
      <c r="HDW41" s="845"/>
      <c r="HDX41" s="845"/>
      <c r="HDY41" s="921"/>
      <c r="HDZ41" s="845"/>
      <c r="HEA41" s="845"/>
      <c r="HEB41" s="845"/>
      <c r="HEC41" s="845"/>
      <c r="HED41" s="845"/>
      <c r="HEE41" s="845"/>
      <c r="HEF41" s="845"/>
      <c r="HEG41" s="921"/>
      <c r="HEH41" s="845"/>
      <c r="HEI41" s="845"/>
      <c r="HEJ41" s="845"/>
      <c r="HEK41" s="845"/>
      <c r="HEL41" s="845"/>
      <c r="HEM41" s="845"/>
      <c r="HEN41" s="845"/>
      <c r="HEO41" s="921"/>
      <c r="HEP41" s="845"/>
      <c r="HEQ41" s="845"/>
      <c r="HER41" s="845"/>
      <c r="HES41" s="845"/>
      <c r="HET41" s="845"/>
      <c r="HEU41" s="845"/>
      <c r="HEV41" s="845"/>
      <c r="HEW41" s="921"/>
      <c r="HEX41" s="845"/>
      <c r="HEY41" s="845"/>
      <c r="HEZ41" s="845"/>
      <c r="HFA41" s="845"/>
      <c r="HFB41" s="845"/>
      <c r="HFC41" s="845"/>
      <c r="HFD41" s="845"/>
      <c r="HFE41" s="921"/>
      <c r="HFF41" s="845"/>
      <c r="HFG41" s="845"/>
      <c r="HFH41" s="845"/>
      <c r="HFI41" s="845"/>
      <c r="HFJ41" s="845"/>
      <c r="HFK41" s="845"/>
      <c r="HFL41" s="845"/>
      <c r="HFM41" s="921"/>
      <c r="HFN41" s="845"/>
      <c r="HFO41" s="845"/>
      <c r="HFP41" s="845"/>
      <c r="HFQ41" s="845"/>
      <c r="HFR41" s="845"/>
      <c r="HFS41" s="845"/>
      <c r="HFT41" s="845"/>
      <c r="HFU41" s="921"/>
      <c r="HFV41" s="845"/>
      <c r="HFW41" s="845"/>
      <c r="HFX41" s="845"/>
      <c r="HFY41" s="845"/>
      <c r="HFZ41" s="845"/>
      <c r="HGA41" s="845"/>
      <c r="HGB41" s="845"/>
      <c r="HGC41" s="921"/>
      <c r="HGD41" s="845"/>
      <c r="HGE41" s="845"/>
      <c r="HGF41" s="845"/>
      <c r="HGG41" s="845"/>
      <c r="HGH41" s="845"/>
      <c r="HGI41" s="845"/>
      <c r="HGJ41" s="845"/>
      <c r="HGK41" s="921"/>
      <c r="HGL41" s="845"/>
      <c r="HGM41" s="845"/>
      <c r="HGN41" s="845"/>
      <c r="HGO41" s="845"/>
      <c r="HGP41" s="845"/>
      <c r="HGQ41" s="845"/>
      <c r="HGR41" s="845"/>
      <c r="HGS41" s="921"/>
      <c r="HGT41" s="845"/>
      <c r="HGU41" s="845"/>
      <c r="HGV41" s="845"/>
      <c r="HGW41" s="845"/>
      <c r="HGX41" s="845"/>
      <c r="HGY41" s="845"/>
      <c r="HGZ41" s="845"/>
      <c r="HHA41" s="921"/>
      <c r="HHB41" s="845"/>
      <c r="HHC41" s="845"/>
      <c r="HHD41" s="845"/>
      <c r="HHE41" s="845"/>
      <c r="HHF41" s="845"/>
      <c r="HHG41" s="845"/>
      <c r="HHH41" s="845"/>
      <c r="HHI41" s="921"/>
      <c r="HHJ41" s="845"/>
      <c r="HHK41" s="845"/>
      <c r="HHL41" s="845"/>
      <c r="HHM41" s="845"/>
      <c r="HHN41" s="845"/>
      <c r="HHO41" s="845"/>
      <c r="HHP41" s="845"/>
      <c r="HHQ41" s="921"/>
      <c r="HHR41" s="845"/>
      <c r="HHS41" s="845"/>
      <c r="HHT41" s="845"/>
      <c r="HHU41" s="845"/>
      <c r="HHV41" s="845"/>
      <c r="HHW41" s="845"/>
      <c r="HHX41" s="845"/>
      <c r="HHY41" s="921"/>
      <c r="HHZ41" s="845"/>
      <c r="HIA41" s="845"/>
      <c r="HIB41" s="845"/>
      <c r="HIC41" s="845"/>
      <c r="HID41" s="845"/>
      <c r="HIE41" s="845"/>
      <c r="HIF41" s="845"/>
      <c r="HIG41" s="921"/>
      <c r="HIH41" s="845"/>
      <c r="HII41" s="845"/>
      <c r="HIJ41" s="845"/>
      <c r="HIK41" s="845"/>
      <c r="HIL41" s="845"/>
      <c r="HIM41" s="845"/>
      <c r="HIN41" s="845"/>
      <c r="HIO41" s="921"/>
      <c r="HIP41" s="845"/>
      <c r="HIQ41" s="845"/>
      <c r="HIR41" s="845"/>
      <c r="HIS41" s="845"/>
      <c r="HIT41" s="845"/>
      <c r="HIU41" s="845"/>
      <c r="HIV41" s="845"/>
      <c r="HIW41" s="921"/>
      <c r="HIX41" s="845"/>
      <c r="HIY41" s="845"/>
      <c r="HIZ41" s="845"/>
      <c r="HJA41" s="845"/>
      <c r="HJB41" s="845"/>
      <c r="HJC41" s="845"/>
      <c r="HJD41" s="845"/>
      <c r="HJE41" s="921"/>
      <c r="HJF41" s="845"/>
      <c r="HJG41" s="845"/>
      <c r="HJH41" s="845"/>
      <c r="HJI41" s="845"/>
      <c r="HJJ41" s="845"/>
      <c r="HJK41" s="845"/>
      <c r="HJL41" s="845"/>
      <c r="HJM41" s="921"/>
      <c r="HJN41" s="845"/>
      <c r="HJO41" s="845"/>
      <c r="HJP41" s="845"/>
      <c r="HJQ41" s="845"/>
      <c r="HJR41" s="845"/>
      <c r="HJS41" s="845"/>
      <c r="HJT41" s="845"/>
      <c r="HJU41" s="921"/>
      <c r="HJV41" s="845"/>
      <c r="HJW41" s="845"/>
      <c r="HJX41" s="845"/>
      <c r="HJY41" s="845"/>
      <c r="HJZ41" s="845"/>
      <c r="HKA41" s="845"/>
      <c r="HKB41" s="845"/>
      <c r="HKC41" s="921"/>
      <c r="HKD41" s="845"/>
      <c r="HKE41" s="845"/>
      <c r="HKF41" s="845"/>
      <c r="HKG41" s="845"/>
      <c r="HKH41" s="845"/>
      <c r="HKI41" s="845"/>
      <c r="HKJ41" s="845"/>
      <c r="HKK41" s="921"/>
      <c r="HKL41" s="845"/>
      <c r="HKM41" s="845"/>
      <c r="HKN41" s="845"/>
      <c r="HKO41" s="845"/>
      <c r="HKP41" s="845"/>
      <c r="HKQ41" s="845"/>
      <c r="HKR41" s="845"/>
      <c r="HKS41" s="921"/>
      <c r="HKT41" s="845"/>
      <c r="HKU41" s="845"/>
      <c r="HKV41" s="845"/>
      <c r="HKW41" s="845"/>
      <c r="HKX41" s="845"/>
      <c r="HKY41" s="845"/>
      <c r="HKZ41" s="845"/>
      <c r="HLA41" s="921"/>
      <c r="HLB41" s="845"/>
      <c r="HLC41" s="845"/>
      <c r="HLD41" s="845"/>
      <c r="HLE41" s="845"/>
      <c r="HLF41" s="845"/>
      <c r="HLG41" s="845"/>
      <c r="HLH41" s="845"/>
      <c r="HLI41" s="921"/>
      <c r="HLJ41" s="845"/>
      <c r="HLK41" s="845"/>
      <c r="HLL41" s="845"/>
      <c r="HLM41" s="845"/>
      <c r="HLN41" s="845"/>
      <c r="HLO41" s="845"/>
      <c r="HLP41" s="845"/>
      <c r="HLQ41" s="921"/>
      <c r="HLR41" s="845"/>
      <c r="HLS41" s="845"/>
      <c r="HLT41" s="845"/>
      <c r="HLU41" s="845"/>
      <c r="HLV41" s="845"/>
      <c r="HLW41" s="845"/>
      <c r="HLX41" s="845"/>
      <c r="HLY41" s="921"/>
      <c r="HLZ41" s="845"/>
      <c r="HMA41" s="845"/>
      <c r="HMB41" s="845"/>
      <c r="HMC41" s="845"/>
      <c r="HMD41" s="845"/>
      <c r="HME41" s="845"/>
      <c r="HMF41" s="845"/>
      <c r="HMG41" s="921"/>
      <c r="HMH41" s="845"/>
      <c r="HMI41" s="845"/>
      <c r="HMJ41" s="845"/>
      <c r="HMK41" s="845"/>
      <c r="HML41" s="845"/>
      <c r="HMM41" s="845"/>
      <c r="HMN41" s="845"/>
      <c r="HMO41" s="921"/>
      <c r="HMP41" s="845"/>
      <c r="HMQ41" s="845"/>
      <c r="HMR41" s="845"/>
      <c r="HMS41" s="845"/>
      <c r="HMT41" s="845"/>
      <c r="HMU41" s="845"/>
      <c r="HMV41" s="845"/>
      <c r="HMW41" s="921"/>
      <c r="HMX41" s="845"/>
      <c r="HMY41" s="845"/>
      <c r="HMZ41" s="845"/>
      <c r="HNA41" s="845"/>
      <c r="HNB41" s="845"/>
      <c r="HNC41" s="845"/>
      <c r="HND41" s="845"/>
      <c r="HNE41" s="921"/>
      <c r="HNF41" s="845"/>
      <c r="HNG41" s="845"/>
      <c r="HNH41" s="845"/>
      <c r="HNI41" s="845"/>
      <c r="HNJ41" s="845"/>
      <c r="HNK41" s="845"/>
      <c r="HNL41" s="845"/>
      <c r="HNM41" s="921"/>
      <c r="HNN41" s="845"/>
      <c r="HNO41" s="845"/>
      <c r="HNP41" s="845"/>
      <c r="HNQ41" s="845"/>
      <c r="HNR41" s="845"/>
      <c r="HNS41" s="845"/>
      <c r="HNT41" s="845"/>
      <c r="HNU41" s="921"/>
      <c r="HNV41" s="845"/>
      <c r="HNW41" s="845"/>
      <c r="HNX41" s="845"/>
      <c r="HNY41" s="845"/>
      <c r="HNZ41" s="845"/>
      <c r="HOA41" s="845"/>
      <c r="HOB41" s="845"/>
      <c r="HOC41" s="921"/>
      <c r="HOD41" s="845"/>
      <c r="HOE41" s="845"/>
      <c r="HOF41" s="845"/>
      <c r="HOG41" s="845"/>
      <c r="HOH41" s="845"/>
      <c r="HOI41" s="845"/>
      <c r="HOJ41" s="845"/>
      <c r="HOK41" s="921"/>
      <c r="HOL41" s="845"/>
      <c r="HOM41" s="845"/>
      <c r="HON41" s="845"/>
      <c r="HOO41" s="845"/>
      <c r="HOP41" s="845"/>
      <c r="HOQ41" s="845"/>
      <c r="HOR41" s="845"/>
      <c r="HOS41" s="921"/>
      <c r="HOT41" s="845"/>
      <c r="HOU41" s="845"/>
      <c r="HOV41" s="845"/>
      <c r="HOW41" s="845"/>
      <c r="HOX41" s="845"/>
      <c r="HOY41" s="845"/>
      <c r="HOZ41" s="845"/>
      <c r="HPA41" s="921"/>
      <c r="HPB41" s="845"/>
      <c r="HPC41" s="845"/>
      <c r="HPD41" s="845"/>
      <c r="HPE41" s="845"/>
      <c r="HPF41" s="845"/>
      <c r="HPG41" s="845"/>
      <c r="HPH41" s="845"/>
      <c r="HPI41" s="921"/>
      <c r="HPJ41" s="845"/>
      <c r="HPK41" s="845"/>
      <c r="HPL41" s="845"/>
      <c r="HPM41" s="845"/>
      <c r="HPN41" s="845"/>
      <c r="HPO41" s="845"/>
      <c r="HPP41" s="845"/>
      <c r="HPQ41" s="921"/>
      <c r="HPR41" s="845"/>
      <c r="HPS41" s="845"/>
      <c r="HPT41" s="845"/>
      <c r="HPU41" s="845"/>
      <c r="HPV41" s="845"/>
      <c r="HPW41" s="845"/>
      <c r="HPX41" s="845"/>
      <c r="HPY41" s="921"/>
      <c r="HPZ41" s="845"/>
      <c r="HQA41" s="845"/>
      <c r="HQB41" s="845"/>
      <c r="HQC41" s="845"/>
      <c r="HQD41" s="845"/>
      <c r="HQE41" s="845"/>
      <c r="HQF41" s="845"/>
      <c r="HQG41" s="921"/>
      <c r="HQH41" s="845"/>
      <c r="HQI41" s="845"/>
      <c r="HQJ41" s="845"/>
      <c r="HQK41" s="845"/>
      <c r="HQL41" s="845"/>
      <c r="HQM41" s="845"/>
      <c r="HQN41" s="845"/>
      <c r="HQO41" s="921"/>
      <c r="HQP41" s="845"/>
      <c r="HQQ41" s="845"/>
      <c r="HQR41" s="845"/>
      <c r="HQS41" s="845"/>
      <c r="HQT41" s="845"/>
      <c r="HQU41" s="845"/>
      <c r="HQV41" s="845"/>
      <c r="HQW41" s="921"/>
      <c r="HQX41" s="845"/>
      <c r="HQY41" s="845"/>
      <c r="HQZ41" s="845"/>
      <c r="HRA41" s="845"/>
      <c r="HRB41" s="845"/>
      <c r="HRC41" s="845"/>
      <c r="HRD41" s="845"/>
      <c r="HRE41" s="921"/>
      <c r="HRF41" s="845"/>
      <c r="HRG41" s="845"/>
      <c r="HRH41" s="845"/>
      <c r="HRI41" s="845"/>
      <c r="HRJ41" s="845"/>
      <c r="HRK41" s="845"/>
      <c r="HRL41" s="845"/>
      <c r="HRM41" s="921"/>
      <c r="HRN41" s="845"/>
      <c r="HRO41" s="845"/>
      <c r="HRP41" s="845"/>
      <c r="HRQ41" s="845"/>
      <c r="HRR41" s="845"/>
      <c r="HRS41" s="845"/>
      <c r="HRT41" s="845"/>
      <c r="HRU41" s="921"/>
      <c r="HRV41" s="845"/>
      <c r="HRW41" s="845"/>
      <c r="HRX41" s="845"/>
      <c r="HRY41" s="845"/>
      <c r="HRZ41" s="845"/>
      <c r="HSA41" s="845"/>
      <c r="HSB41" s="845"/>
      <c r="HSC41" s="921"/>
      <c r="HSD41" s="845"/>
      <c r="HSE41" s="845"/>
      <c r="HSF41" s="845"/>
      <c r="HSG41" s="845"/>
      <c r="HSH41" s="845"/>
      <c r="HSI41" s="845"/>
      <c r="HSJ41" s="845"/>
      <c r="HSK41" s="921"/>
      <c r="HSL41" s="845"/>
      <c r="HSM41" s="845"/>
      <c r="HSN41" s="845"/>
      <c r="HSO41" s="845"/>
      <c r="HSP41" s="845"/>
      <c r="HSQ41" s="845"/>
      <c r="HSR41" s="845"/>
      <c r="HSS41" s="921"/>
      <c r="HST41" s="845"/>
      <c r="HSU41" s="845"/>
      <c r="HSV41" s="845"/>
      <c r="HSW41" s="845"/>
      <c r="HSX41" s="845"/>
      <c r="HSY41" s="845"/>
      <c r="HSZ41" s="845"/>
      <c r="HTA41" s="921"/>
      <c r="HTB41" s="845"/>
      <c r="HTC41" s="845"/>
      <c r="HTD41" s="845"/>
      <c r="HTE41" s="845"/>
      <c r="HTF41" s="845"/>
      <c r="HTG41" s="845"/>
      <c r="HTH41" s="845"/>
      <c r="HTI41" s="921"/>
      <c r="HTJ41" s="845"/>
      <c r="HTK41" s="845"/>
      <c r="HTL41" s="845"/>
      <c r="HTM41" s="845"/>
      <c r="HTN41" s="845"/>
      <c r="HTO41" s="845"/>
      <c r="HTP41" s="845"/>
      <c r="HTQ41" s="921"/>
      <c r="HTR41" s="845"/>
      <c r="HTS41" s="845"/>
      <c r="HTT41" s="845"/>
      <c r="HTU41" s="845"/>
      <c r="HTV41" s="845"/>
      <c r="HTW41" s="845"/>
      <c r="HTX41" s="845"/>
      <c r="HTY41" s="921"/>
      <c r="HTZ41" s="845"/>
      <c r="HUA41" s="845"/>
      <c r="HUB41" s="845"/>
      <c r="HUC41" s="845"/>
      <c r="HUD41" s="845"/>
      <c r="HUE41" s="845"/>
      <c r="HUF41" s="845"/>
      <c r="HUG41" s="921"/>
      <c r="HUH41" s="845"/>
      <c r="HUI41" s="845"/>
      <c r="HUJ41" s="845"/>
      <c r="HUK41" s="845"/>
      <c r="HUL41" s="845"/>
      <c r="HUM41" s="845"/>
      <c r="HUN41" s="845"/>
      <c r="HUO41" s="921"/>
      <c r="HUP41" s="845"/>
      <c r="HUQ41" s="845"/>
      <c r="HUR41" s="845"/>
      <c r="HUS41" s="845"/>
      <c r="HUT41" s="845"/>
      <c r="HUU41" s="845"/>
      <c r="HUV41" s="845"/>
      <c r="HUW41" s="921"/>
      <c r="HUX41" s="845"/>
      <c r="HUY41" s="845"/>
      <c r="HUZ41" s="845"/>
      <c r="HVA41" s="845"/>
      <c r="HVB41" s="845"/>
      <c r="HVC41" s="845"/>
      <c r="HVD41" s="845"/>
      <c r="HVE41" s="921"/>
      <c r="HVF41" s="845"/>
      <c r="HVG41" s="845"/>
      <c r="HVH41" s="845"/>
      <c r="HVI41" s="845"/>
      <c r="HVJ41" s="845"/>
      <c r="HVK41" s="845"/>
      <c r="HVL41" s="845"/>
      <c r="HVM41" s="921"/>
      <c r="HVN41" s="845"/>
      <c r="HVO41" s="845"/>
      <c r="HVP41" s="845"/>
      <c r="HVQ41" s="845"/>
      <c r="HVR41" s="845"/>
      <c r="HVS41" s="845"/>
      <c r="HVT41" s="845"/>
      <c r="HVU41" s="921"/>
      <c r="HVV41" s="845"/>
      <c r="HVW41" s="845"/>
      <c r="HVX41" s="845"/>
      <c r="HVY41" s="845"/>
      <c r="HVZ41" s="845"/>
      <c r="HWA41" s="845"/>
      <c r="HWB41" s="845"/>
      <c r="HWC41" s="921"/>
      <c r="HWD41" s="845"/>
      <c r="HWE41" s="845"/>
      <c r="HWF41" s="845"/>
      <c r="HWG41" s="845"/>
      <c r="HWH41" s="845"/>
      <c r="HWI41" s="845"/>
      <c r="HWJ41" s="845"/>
      <c r="HWK41" s="921"/>
      <c r="HWL41" s="845"/>
      <c r="HWM41" s="845"/>
      <c r="HWN41" s="845"/>
      <c r="HWO41" s="845"/>
      <c r="HWP41" s="845"/>
      <c r="HWQ41" s="845"/>
      <c r="HWR41" s="845"/>
      <c r="HWS41" s="921"/>
      <c r="HWT41" s="845"/>
      <c r="HWU41" s="845"/>
      <c r="HWV41" s="845"/>
      <c r="HWW41" s="845"/>
      <c r="HWX41" s="845"/>
      <c r="HWY41" s="845"/>
      <c r="HWZ41" s="845"/>
      <c r="HXA41" s="921"/>
      <c r="HXB41" s="845"/>
      <c r="HXC41" s="845"/>
      <c r="HXD41" s="845"/>
      <c r="HXE41" s="845"/>
      <c r="HXF41" s="845"/>
      <c r="HXG41" s="845"/>
      <c r="HXH41" s="845"/>
      <c r="HXI41" s="921"/>
      <c r="HXJ41" s="845"/>
      <c r="HXK41" s="845"/>
      <c r="HXL41" s="845"/>
      <c r="HXM41" s="845"/>
      <c r="HXN41" s="845"/>
      <c r="HXO41" s="845"/>
      <c r="HXP41" s="845"/>
      <c r="HXQ41" s="921"/>
      <c r="HXR41" s="845"/>
      <c r="HXS41" s="845"/>
      <c r="HXT41" s="845"/>
      <c r="HXU41" s="845"/>
      <c r="HXV41" s="845"/>
      <c r="HXW41" s="845"/>
      <c r="HXX41" s="845"/>
      <c r="HXY41" s="921"/>
      <c r="HXZ41" s="845"/>
      <c r="HYA41" s="845"/>
      <c r="HYB41" s="845"/>
      <c r="HYC41" s="845"/>
      <c r="HYD41" s="845"/>
      <c r="HYE41" s="845"/>
      <c r="HYF41" s="845"/>
      <c r="HYG41" s="921"/>
      <c r="HYH41" s="845"/>
      <c r="HYI41" s="845"/>
      <c r="HYJ41" s="845"/>
      <c r="HYK41" s="845"/>
      <c r="HYL41" s="845"/>
      <c r="HYM41" s="845"/>
      <c r="HYN41" s="845"/>
      <c r="HYO41" s="921"/>
      <c r="HYP41" s="845"/>
      <c r="HYQ41" s="845"/>
      <c r="HYR41" s="845"/>
      <c r="HYS41" s="845"/>
      <c r="HYT41" s="845"/>
      <c r="HYU41" s="845"/>
      <c r="HYV41" s="845"/>
      <c r="HYW41" s="921"/>
      <c r="HYX41" s="845"/>
      <c r="HYY41" s="845"/>
      <c r="HYZ41" s="845"/>
      <c r="HZA41" s="845"/>
      <c r="HZB41" s="845"/>
      <c r="HZC41" s="845"/>
      <c r="HZD41" s="845"/>
      <c r="HZE41" s="921"/>
      <c r="HZF41" s="845"/>
      <c r="HZG41" s="845"/>
      <c r="HZH41" s="845"/>
      <c r="HZI41" s="845"/>
      <c r="HZJ41" s="845"/>
      <c r="HZK41" s="845"/>
      <c r="HZL41" s="845"/>
      <c r="HZM41" s="921"/>
      <c r="HZN41" s="845"/>
      <c r="HZO41" s="845"/>
      <c r="HZP41" s="845"/>
      <c r="HZQ41" s="845"/>
      <c r="HZR41" s="845"/>
      <c r="HZS41" s="845"/>
      <c r="HZT41" s="845"/>
      <c r="HZU41" s="921"/>
      <c r="HZV41" s="845"/>
      <c r="HZW41" s="845"/>
      <c r="HZX41" s="845"/>
      <c r="HZY41" s="845"/>
      <c r="HZZ41" s="845"/>
      <c r="IAA41" s="845"/>
      <c r="IAB41" s="845"/>
      <c r="IAC41" s="921"/>
      <c r="IAD41" s="845"/>
      <c r="IAE41" s="845"/>
      <c r="IAF41" s="845"/>
      <c r="IAG41" s="845"/>
      <c r="IAH41" s="845"/>
      <c r="IAI41" s="845"/>
      <c r="IAJ41" s="845"/>
      <c r="IAK41" s="921"/>
      <c r="IAL41" s="845"/>
      <c r="IAM41" s="845"/>
      <c r="IAN41" s="845"/>
      <c r="IAO41" s="845"/>
      <c r="IAP41" s="845"/>
      <c r="IAQ41" s="845"/>
      <c r="IAR41" s="845"/>
      <c r="IAS41" s="921"/>
      <c r="IAT41" s="845"/>
      <c r="IAU41" s="845"/>
      <c r="IAV41" s="845"/>
      <c r="IAW41" s="845"/>
      <c r="IAX41" s="845"/>
      <c r="IAY41" s="845"/>
      <c r="IAZ41" s="845"/>
      <c r="IBA41" s="921"/>
      <c r="IBB41" s="845"/>
      <c r="IBC41" s="845"/>
      <c r="IBD41" s="845"/>
      <c r="IBE41" s="845"/>
      <c r="IBF41" s="845"/>
      <c r="IBG41" s="845"/>
      <c r="IBH41" s="845"/>
      <c r="IBI41" s="921"/>
      <c r="IBJ41" s="845"/>
      <c r="IBK41" s="845"/>
      <c r="IBL41" s="845"/>
      <c r="IBM41" s="845"/>
      <c r="IBN41" s="845"/>
      <c r="IBO41" s="845"/>
      <c r="IBP41" s="845"/>
      <c r="IBQ41" s="921"/>
      <c r="IBR41" s="845"/>
      <c r="IBS41" s="845"/>
      <c r="IBT41" s="845"/>
      <c r="IBU41" s="845"/>
      <c r="IBV41" s="845"/>
      <c r="IBW41" s="845"/>
      <c r="IBX41" s="845"/>
      <c r="IBY41" s="921"/>
      <c r="IBZ41" s="845"/>
      <c r="ICA41" s="845"/>
      <c r="ICB41" s="845"/>
      <c r="ICC41" s="845"/>
      <c r="ICD41" s="845"/>
      <c r="ICE41" s="845"/>
      <c r="ICF41" s="845"/>
      <c r="ICG41" s="921"/>
      <c r="ICH41" s="845"/>
      <c r="ICI41" s="845"/>
      <c r="ICJ41" s="845"/>
      <c r="ICK41" s="845"/>
      <c r="ICL41" s="845"/>
      <c r="ICM41" s="845"/>
      <c r="ICN41" s="845"/>
      <c r="ICO41" s="921"/>
      <c r="ICP41" s="845"/>
      <c r="ICQ41" s="845"/>
      <c r="ICR41" s="845"/>
      <c r="ICS41" s="845"/>
      <c r="ICT41" s="845"/>
      <c r="ICU41" s="845"/>
      <c r="ICV41" s="845"/>
      <c r="ICW41" s="921"/>
      <c r="ICX41" s="845"/>
      <c r="ICY41" s="845"/>
      <c r="ICZ41" s="845"/>
      <c r="IDA41" s="845"/>
      <c r="IDB41" s="845"/>
      <c r="IDC41" s="845"/>
      <c r="IDD41" s="845"/>
      <c r="IDE41" s="921"/>
      <c r="IDF41" s="845"/>
      <c r="IDG41" s="845"/>
      <c r="IDH41" s="845"/>
      <c r="IDI41" s="845"/>
      <c r="IDJ41" s="845"/>
      <c r="IDK41" s="845"/>
      <c r="IDL41" s="845"/>
      <c r="IDM41" s="921"/>
      <c r="IDN41" s="845"/>
      <c r="IDO41" s="845"/>
      <c r="IDP41" s="845"/>
      <c r="IDQ41" s="845"/>
      <c r="IDR41" s="845"/>
      <c r="IDS41" s="845"/>
      <c r="IDT41" s="845"/>
      <c r="IDU41" s="921"/>
      <c r="IDV41" s="845"/>
      <c r="IDW41" s="845"/>
      <c r="IDX41" s="845"/>
      <c r="IDY41" s="845"/>
      <c r="IDZ41" s="845"/>
      <c r="IEA41" s="845"/>
      <c r="IEB41" s="845"/>
      <c r="IEC41" s="921"/>
      <c r="IED41" s="845"/>
      <c r="IEE41" s="845"/>
      <c r="IEF41" s="845"/>
      <c r="IEG41" s="845"/>
      <c r="IEH41" s="845"/>
      <c r="IEI41" s="845"/>
      <c r="IEJ41" s="845"/>
      <c r="IEK41" s="921"/>
      <c r="IEL41" s="845"/>
      <c r="IEM41" s="845"/>
      <c r="IEN41" s="845"/>
      <c r="IEO41" s="845"/>
      <c r="IEP41" s="845"/>
      <c r="IEQ41" s="845"/>
      <c r="IER41" s="845"/>
      <c r="IES41" s="921"/>
      <c r="IET41" s="845"/>
      <c r="IEU41" s="845"/>
      <c r="IEV41" s="845"/>
      <c r="IEW41" s="845"/>
      <c r="IEX41" s="845"/>
      <c r="IEY41" s="845"/>
      <c r="IEZ41" s="845"/>
      <c r="IFA41" s="921"/>
      <c r="IFB41" s="845"/>
      <c r="IFC41" s="845"/>
      <c r="IFD41" s="845"/>
      <c r="IFE41" s="845"/>
      <c r="IFF41" s="845"/>
      <c r="IFG41" s="845"/>
      <c r="IFH41" s="845"/>
      <c r="IFI41" s="921"/>
      <c r="IFJ41" s="845"/>
      <c r="IFK41" s="845"/>
      <c r="IFL41" s="845"/>
      <c r="IFM41" s="845"/>
      <c r="IFN41" s="845"/>
      <c r="IFO41" s="845"/>
      <c r="IFP41" s="845"/>
      <c r="IFQ41" s="921"/>
      <c r="IFR41" s="845"/>
      <c r="IFS41" s="845"/>
      <c r="IFT41" s="845"/>
      <c r="IFU41" s="845"/>
      <c r="IFV41" s="845"/>
      <c r="IFW41" s="845"/>
      <c r="IFX41" s="845"/>
      <c r="IFY41" s="921"/>
      <c r="IFZ41" s="845"/>
      <c r="IGA41" s="845"/>
      <c r="IGB41" s="845"/>
      <c r="IGC41" s="845"/>
      <c r="IGD41" s="845"/>
      <c r="IGE41" s="845"/>
      <c r="IGF41" s="845"/>
      <c r="IGG41" s="921"/>
      <c r="IGH41" s="845"/>
      <c r="IGI41" s="845"/>
      <c r="IGJ41" s="845"/>
      <c r="IGK41" s="845"/>
      <c r="IGL41" s="845"/>
      <c r="IGM41" s="845"/>
      <c r="IGN41" s="845"/>
      <c r="IGO41" s="921"/>
      <c r="IGP41" s="845"/>
      <c r="IGQ41" s="845"/>
      <c r="IGR41" s="845"/>
      <c r="IGS41" s="845"/>
      <c r="IGT41" s="845"/>
      <c r="IGU41" s="845"/>
      <c r="IGV41" s="845"/>
      <c r="IGW41" s="921"/>
      <c r="IGX41" s="845"/>
      <c r="IGY41" s="845"/>
      <c r="IGZ41" s="845"/>
      <c r="IHA41" s="845"/>
      <c r="IHB41" s="845"/>
      <c r="IHC41" s="845"/>
      <c r="IHD41" s="845"/>
      <c r="IHE41" s="921"/>
      <c r="IHF41" s="845"/>
      <c r="IHG41" s="845"/>
      <c r="IHH41" s="845"/>
      <c r="IHI41" s="845"/>
      <c r="IHJ41" s="845"/>
      <c r="IHK41" s="845"/>
      <c r="IHL41" s="845"/>
      <c r="IHM41" s="921"/>
      <c r="IHN41" s="845"/>
      <c r="IHO41" s="845"/>
      <c r="IHP41" s="845"/>
      <c r="IHQ41" s="845"/>
      <c r="IHR41" s="845"/>
      <c r="IHS41" s="845"/>
      <c r="IHT41" s="845"/>
      <c r="IHU41" s="921"/>
      <c r="IHV41" s="845"/>
      <c r="IHW41" s="845"/>
      <c r="IHX41" s="845"/>
      <c r="IHY41" s="845"/>
      <c r="IHZ41" s="845"/>
      <c r="IIA41" s="845"/>
      <c r="IIB41" s="845"/>
      <c r="IIC41" s="921"/>
      <c r="IID41" s="845"/>
      <c r="IIE41" s="845"/>
      <c r="IIF41" s="845"/>
      <c r="IIG41" s="845"/>
      <c r="IIH41" s="845"/>
      <c r="III41" s="845"/>
      <c r="IIJ41" s="845"/>
      <c r="IIK41" s="921"/>
      <c r="IIL41" s="845"/>
      <c r="IIM41" s="845"/>
      <c r="IIN41" s="845"/>
      <c r="IIO41" s="845"/>
      <c r="IIP41" s="845"/>
      <c r="IIQ41" s="845"/>
      <c r="IIR41" s="845"/>
      <c r="IIS41" s="921"/>
      <c r="IIT41" s="845"/>
      <c r="IIU41" s="845"/>
      <c r="IIV41" s="845"/>
      <c r="IIW41" s="845"/>
      <c r="IIX41" s="845"/>
      <c r="IIY41" s="845"/>
      <c r="IIZ41" s="845"/>
      <c r="IJA41" s="921"/>
      <c r="IJB41" s="845"/>
      <c r="IJC41" s="845"/>
      <c r="IJD41" s="845"/>
      <c r="IJE41" s="845"/>
      <c r="IJF41" s="845"/>
      <c r="IJG41" s="845"/>
      <c r="IJH41" s="845"/>
      <c r="IJI41" s="921"/>
      <c r="IJJ41" s="845"/>
      <c r="IJK41" s="845"/>
      <c r="IJL41" s="845"/>
      <c r="IJM41" s="845"/>
      <c r="IJN41" s="845"/>
      <c r="IJO41" s="845"/>
      <c r="IJP41" s="845"/>
      <c r="IJQ41" s="921"/>
      <c r="IJR41" s="845"/>
      <c r="IJS41" s="845"/>
      <c r="IJT41" s="845"/>
      <c r="IJU41" s="845"/>
      <c r="IJV41" s="845"/>
      <c r="IJW41" s="845"/>
      <c r="IJX41" s="845"/>
      <c r="IJY41" s="921"/>
      <c r="IJZ41" s="845"/>
      <c r="IKA41" s="845"/>
      <c r="IKB41" s="845"/>
      <c r="IKC41" s="845"/>
      <c r="IKD41" s="845"/>
      <c r="IKE41" s="845"/>
      <c r="IKF41" s="845"/>
      <c r="IKG41" s="921"/>
      <c r="IKH41" s="845"/>
      <c r="IKI41" s="845"/>
      <c r="IKJ41" s="845"/>
      <c r="IKK41" s="845"/>
      <c r="IKL41" s="845"/>
      <c r="IKM41" s="845"/>
      <c r="IKN41" s="845"/>
      <c r="IKO41" s="921"/>
      <c r="IKP41" s="845"/>
      <c r="IKQ41" s="845"/>
      <c r="IKR41" s="845"/>
      <c r="IKS41" s="845"/>
      <c r="IKT41" s="845"/>
      <c r="IKU41" s="845"/>
      <c r="IKV41" s="845"/>
      <c r="IKW41" s="921"/>
      <c r="IKX41" s="845"/>
      <c r="IKY41" s="845"/>
      <c r="IKZ41" s="845"/>
      <c r="ILA41" s="845"/>
      <c r="ILB41" s="845"/>
      <c r="ILC41" s="845"/>
      <c r="ILD41" s="845"/>
      <c r="ILE41" s="921"/>
      <c r="ILF41" s="845"/>
      <c r="ILG41" s="845"/>
      <c r="ILH41" s="845"/>
      <c r="ILI41" s="845"/>
      <c r="ILJ41" s="845"/>
      <c r="ILK41" s="845"/>
      <c r="ILL41" s="845"/>
      <c r="ILM41" s="921"/>
      <c r="ILN41" s="845"/>
      <c r="ILO41" s="845"/>
      <c r="ILP41" s="845"/>
      <c r="ILQ41" s="845"/>
      <c r="ILR41" s="845"/>
      <c r="ILS41" s="845"/>
      <c r="ILT41" s="845"/>
      <c r="ILU41" s="921"/>
      <c r="ILV41" s="845"/>
      <c r="ILW41" s="845"/>
      <c r="ILX41" s="845"/>
      <c r="ILY41" s="845"/>
      <c r="ILZ41" s="845"/>
      <c r="IMA41" s="845"/>
      <c r="IMB41" s="845"/>
      <c r="IMC41" s="921"/>
      <c r="IMD41" s="845"/>
      <c r="IME41" s="845"/>
      <c r="IMF41" s="845"/>
      <c r="IMG41" s="845"/>
      <c r="IMH41" s="845"/>
      <c r="IMI41" s="845"/>
      <c r="IMJ41" s="845"/>
      <c r="IMK41" s="921"/>
      <c r="IML41" s="845"/>
      <c r="IMM41" s="845"/>
      <c r="IMN41" s="845"/>
      <c r="IMO41" s="845"/>
      <c r="IMP41" s="845"/>
      <c r="IMQ41" s="845"/>
      <c r="IMR41" s="845"/>
      <c r="IMS41" s="921"/>
      <c r="IMT41" s="845"/>
      <c r="IMU41" s="845"/>
      <c r="IMV41" s="845"/>
      <c r="IMW41" s="845"/>
      <c r="IMX41" s="845"/>
      <c r="IMY41" s="845"/>
      <c r="IMZ41" s="845"/>
      <c r="INA41" s="921"/>
      <c r="INB41" s="845"/>
      <c r="INC41" s="845"/>
      <c r="IND41" s="845"/>
      <c r="INE41" s="845"/>
      <c r="INF41" s="845"/>
      <c r="ING41" s="845"/>
      <c r="INH41" s="845"/>
      <c r="INI41" s="921"/>
      <c r="INJ41" s="845"/>
      <c r="INK41" s="845"/>
      <c r="INL41" s="845"/>
      <c r="INM41" s="845"/>
      <c r="INN41" s="845"/>
      <c r="INO41" s="845"/>
      <c r="INP41" s="845"/>
      <c r="INQ41" s="921"/>
      <c r="INR41" s="845"/>
      <c r="INS41" s="845"/>
      <c r="INT41" s="845"/>
      <c r="INU41" s="845"/>
      <c r="INV41" s="845"/>
      <c r="INW41" s="845"/>
      <c r="INX41" s="845"/>
      <c r="INY41" s="921"/>
      <c r="INZ41" s="845"/>
      <c r="IOA41" s="845"/>
      <c r="IOB41" s="845"/>
      <c r="IOC41" s="845"/>
      <c r="IOD41" s="845"/>
      <c r="IOE41" s="845"/>
      <c r="IOF41" s="845"/>
      <c r="IOG41" s="921"/>
      <c r="IOH41" s="845"/>
      <c r="IOI41" s="845"/>
      <c r="IOJ41" s="845"/>
      <c r="IOK41" s="845"/>
      <c r="IOL41" s="845"/>
      <c r="IOM41" s="845"/>
      <c r="ION41" s="845"/>
      <c r="IOO41" s="921"/>
      <c r="IOP41" s="845"/>
      <c r="IOQ41" s="845"/>
      <c r="IOR41" s="845"/>
      <c r="IOS41" s="845"/>
      <c r="IOT41" s="845"/>
      <c r="IOU41" s="845"/>
      <c r="IOV41" s="845"/>
      <c r="IOW41" s="921"/>
      <c r="IOX41" s="845"/>
      <c r="IOY41" s="845"/>
      <c r="IOZ41" s="845"/>
      <c r="IPA41" s="845"/>
      <c r="IPB41" s="845"/>
      <c r="IPC41" s="845"/>
      <c r="IPD41" s="845"/>
      <c r="IPE41" s="921"/>
      <c r="IPF41" s="845"/>
      <c r="IPG41" s="845"/>
      <c r="IPH41" s="845"/>
      <c r="IPI41" s="845"/>
      <c r="IPJ41" s="845"/>
      <c r="IPK41" s="845"/>
      <c r="IPL41" s="845"/>
      <c r="IPM41" s="921"/>
      <c r="IPN41" s="845"/>
      <c r="IPO41" s="845"/>
      <c r="IPP41" s="845"/>
      <c r="IPQ41" s="845"/>
      <c r="IPR41" s="845"/>
      <c r="IPS41" s="845"/>
      <c r="IPT41" s="845"/>
      <c r="IPU41" s="921"/>
      <c r="IPV41" s="845"/>
      <c r="IPW41" s="845"/>
      <c r="IPX41" s="845"/>
      <c r="IPY41" s="845"/>
      <c r="IPZ41" s="845"/>
      <c r="IQA41" s="845"/>
      <c r="IQB41" s="845"/>
      <c r="IQC41" s="921"/>
      <c r="IQD41" s="845"/>
      <c r="IQE41" s="845"/>
      <c r="IQF41" s="845"/>
      <c r="IQG41" s="845"/>
      <c r="IQH41" s="845"/>
      <c r="IQI41" s="845"/>
      <c r="IQJ41" s="845"/>
      <c r="IQK41" s="921"/>
      <c r="IQL41" s="845"/>
      <c r="IQM41" s="845"/>
      <c r="IQN41" s="845"/>
      <c r="IQO41" s="845"/>
      <c r="IQP41" s="845"/>
      <c r="IQQ41" s="845"/>
      <c r="IQR41" s="845"/>
      <c r="IQS41" s="921"/>
      <c r="IQT41" s="845"/>
      <c r="IQU41" s="845"/>
      <c r="IQV41" s="845"/>
      <c r="IQW41" s="845"/>
      <c r="IQX41" s="845"/>
      <c r="IQY41" s="845"/>
      <c r="IQZ41" s="845"/>
      <c r="IRA41" s="921"/>
      <c r="IRB41" s="845"/>
      <c r="IRC41" s="845"/>
      <c r="IRD41" s="845"/>
      <c r="IRE41" s="845"/>
      <c r="IRF41" s="845"/>
      <c r="IRG41" s="845"/>
      <c r="IRH41" s="845"/>
      <c r="IRI41" s="921"/>
      <c r="IRJ41" s="845"/>
      <c r="IRK41" s="845"/>
      <c r="IRL41" s="845"/>
      <c r="IRM41" s="845"/>
      <c r="IRN41" s="845"/>
      <c r="IRO41" s="845"/>
      <c r="IRP41" s="845"/>
      <c r="IRQ41" s="921"/>
      <c r="IRR41" s="845"/>
      <c r="IRS41" s="845"/>
      <c r="IRT41" s="845"/>
      <c r="IRU41" s="845"/>
      <c r="IRV41" s="845"/>
      <c r="IRW41" s="845"/>
      <c r="IRX41" s="845"/>
      <c r="IRY41" s="921"/>
      <c r="IRZ41" s="845"/>
      <c r="ISA41" s="845"/>
      <c r="ISB41" s="845"/>
      <c r="ISC41" s="845"/>
      <c r="ISD41" s="845"/>
      <c r="ISE41" s="845"/>
      <c r="ISF41" s="845"/>
      <c r="ISG41" s="921"/>
      <c r="ISH41" s="845"/>
      <c r="ISI41" s="845"/>
      <c r="ISJ41" s="845"/>
      <c r="ISK41" s="845"/>
      <c r="ISL41" s="845"/>
      <c r="ISM41" s="845"/>
      <c r="ISN41" s="845"/>
      <c r="ISO41" s="921"/>
      <c r="ISP41" s="845"/>
      <c r="ISQ41" s="845"/>
      <c r="ISR41" s="845"/>
      <c r="ISS41" s="845"/>
      <c r="IST41" s="845"/>
      <c r="ISU41" s="845"/>
      <c r="ISV41" s="845"/>
      <c r="ISW41" s="921"/>
      <c r="ISX41" s="845"/>
      <c r="ISY41" s="845"/>
      <c r="ISZ41" s="845"/>
      <c r="ITA41" s="845"/>
      <c r="ITB41" s="845"/>
      <c r="ITC41" s="845"/>
      <c r="ITD41" s="845"/>
      <c r="ITE41" s="921"/>
      <c r="ITF41" s="845"/>
      <c r="ITG41" s="845"/>
      <c r="ITH41" s="845"/>
      <c r="ITI41" s="845"/>
      <c r="ITJ41" s="845"/>
      <c r="ITK41" s="845"/>
      <c r="ITL41" s="845"/>
      <c r="ITM41" s="921"/>
      <c r="ITN41" s="845"/>
      <c r="ITO41" s="845"/>
      <c r="ITP41" s="845"/>
      <c r="ITQ41" s="845"/>
      <c r="ITR41" s="845"/>
      <c r="ITS41" s="845"/>
      <c r="ITT41" s="845"/>
      <c r="ITU41" s="921"/>
      <c r="ITV41" s="845"/>
      <c r="ITW41" s="845"/>
      <c r="ITX41" s="845"/>
      <c r="ITY41" s="845"/>
      <c r="ITZ41" s="845"/>
      <c r="IUA41" s="845"/>
      <c r="IUB41" s="845"/>
      <c r="IUC41" s="921"/>
      <c r="IUD41" s="845"/>
      <c r="IUE41" s="845"/>
      <c r="IUF41" s="845"/>
      <c r="IUG41" s="845"/>
      <c r="IUH41" s="845"/>
      <c r="IUI41" s="845"/>
      <c r="IUJ41" s="845"/>
      <c r="IUK41" s="921"/>
      <c r="IUL41" s="845"/>
      <c r="IUM41" s="845"/>
      <c r="IUN41" s="845"/>
      <c r="IUO41" s="845"/>
      <c r="IUP41" s="845"/>
      <c r="IUQ41" s="845"/>
      <c r="IUR41" s="845"/>
      <c r="IUS41" s="921"/>
      <c r="IUT41" s="845"/>
      <c r="IUU41" s="845"/>
      <c r="IUV41" s="845"/>
      <c r="IUW41" s="845"/>
      <c r="IUX41" s="845"/>
      <c r="IUY41" s="845"/>
      <c r="IUZ41" s="845"/>
      <c r="IVA41" s="921"/>
      <c r="IVB41" s="845"/>
      <c r="IVC41" s="845"/>
      <c r="IVD41" s="845"/>
      <c r="IVE41" s="845"/>
      <c r="IVF41" s="845"/>
      <c r="IVG41" s="845"/>
      <c r="IVH41" s="845"/>
      <c r="IVI41" s="921"/>
      <c r="IVJ41" s="845"/>
      <c r="IVK41" s="845"/>
      <c r="IVL41" s="845"/>
      <c r="IVM41" s="845"/>
      <c r="IVN41" s="845"/>
      <c r="IVO41" s="845"/>
      <c r="IVP41" s="845"/>
      <c r="IVQ41" s="921"/>
      <c r="IVR41" s="845"/>
      <c r="IVS41" s="845"/>
      <c r="IVT41" s="845"/>
      <c r="IVU41" s="845"/>
      <c r="IVV41" s="845"/>
      <c r="IVW41" s="845"/>
      <c r="IVX41" s="845"/>
      <c r="IVY41" s="921"/>
      <c r="IVZ41" s="845"/>
      <c r="IWA41" s="845"/>
      <c r="IWB41" s="845"/>
      <c r="IWC41" s="845"/>
      <c r="IWD41" s="845"/>
      <c r="IWE41" s="845"/>
      <c r="IWF41" s="845"/>
      <c r="IWG41" s="921"/>
      <c r="IWH41" s="845"/>
      <c r="IWI41" s="845"/>
      <c r="IWJ41" s="845"/>
      <c r="IWK41" s="845"/>
      <c r="IWL41" s="845"/>
      <c r="IWM41" s="845"/>
      <c r="IWN41" s="845"/>
      <c r="IWO41" s="921"/>
      <c r="IWP41" s="845"/>
      <c r="IWQ41" s="845"/>
      <c r="IWR41" s="845"/>
      <c r="IWS41" s="845"/>
      <c r="IWT41" s="845"/>
      <c r="IWU41" s="845"/>
      <c r="IWV41" s="845"/>
      <c r="IWW41" s="921"/>
      <c r="IWX41" s="845"/>
      <c r="IWY41" s="845"/>
      <c r="IWZ41" s="845"/>
      <c r="IXA41" s="845"/>
      <c r="IXB41" s="845"/>
      <c r="IXC41" s="845"/>
      <c r="IXD41" s="845"/>
      <c r="IXE41" s="921"/>
      <c r="IXF41" s="845"/>
      <c r="IXG41" s="845"/>
      <c r="IXH41" s="845"/>
      <c r="IXI41" s="845"/>
      <c r="IXJ41" s="845"/>
      <c r="IXK41" s="845"/>
      <c r="IXL41" s="845"/>
      <c r="IXM41" s="921"/>
      <c r="IXN41" s="845"/>
      <c r="IXO41" s="845"/>
      <c r="IXP41" s="845"/>
      <c r="IXQ41" s="845"/>
      <c r="IXR41" s="845"/>
      <c r="IXS41" s="845"/>
      <c r="IXT41" s="845"/>
      <c r="IXU41" s="921"/>
      <c r="IXV41" s="845"/>
      <c r="IXW41" s="845"/>
      <c r="IXX41" s="845"/>
      <c r="IXY41" s="845"/>
      <c r="IXZ41" s="845"/>
      <c r="IYA41" s="845"/>
      <c r="IYB41" s="845"/>
      <c r="IYC41" s="921"/>
      <c r="IYD41" s="845"/>
      <c r="IYE41" s="845"/>
      <c r="IYF41" s="845"/>
      <c r="IYG41" s="845"/>
      <c r="IYH41" s="845"/>
      <c r="IYI41" s="845"/>
      <c r="IYJ41" s="845"/>
      <c r="IYK41" s="921"/>
      <c r="IYL41" s="845"/>
      <c r="IYM41" s="845"/>
      <c r="IYN41" s="845"/>
      <c r="IYO41" s="845"/>
      <c r="IYP41" s="845"/>
      <c r="IYQ41" s="845"/>
      <c r="IYR41" s="845"/>
      <c r="IYS41" s="921"/>
      <c r="IYT41" s="845"/>
      <c r="IYU41" s="845"/>
      <c r="IYV41" s="845"/>
      <c r="IYW41" s="845"/>
      <c r="IYX41" s="845"/>
      <c r="IYY41" s="845"/>
      <c r="IYZ41" s="845"/>
      <c r="IZA41" s="921"/>
      <c r="IZB41" s="845"/>
      <c r="IZC41" s="845"/>
      <c r="IZD41" s="845"/>
      <c r="IZE41" s="845"/>
      <c r="IZF41" s="845"/>
      <c r="IZG41" s="845"/>
      <c r="IZH41" s="845"/>
      <c r="IZI41" s="921"/>
      <c r="IZJ41" s="845"/>
      <c r="IZK41" s="845"/>
      <c r="IZL41" s="845"/>
      <c r="IZM41" s="845"/>
      <c r="IZN41" s="845"/>
      <c r="IZO41" s="845"/>
      <c r="IZP41" s="845"/>
      <c r="IZQ41" s="921"/>
      <c r="IZR41" s="845"/>
      <c r="IZS41" s="845"/>
      <c r="IZT41" s="845"/>
      <c r="IZU41" s="845"/>
      <c r="IZV41" s="845"/>
      <c r="IZW41" s="845"/>
      <c r="IZX41" s="845"/>
      <c r="IZY41" s="921"/>
      <c r="IZZ41" s="845"/>
      <c r="JAA41" s="845"/>
      <c r="JAB41" s="845"/>
      <c r="JAC41" s="845"/>
      <c r="JAD41" s="845"/>
      <c r="JAE41" s="845"/>
      <c r="JAF41" s="845"/>
      <c r="JAG41" s="921"/>
      <c r="JAH41" s="845"/>
      <c r="JAI41" s="845"/>
      <c r="JAJ41" s="845"/>
      <c r="JAK41" s="845"/>
      <c r="JAL41" s="845"/>
      <c r="JAM41" s="845"/>
      <c r="JAN41" s="845"/>
      <c r="JAO41" s="921"/>
      <c r="JAP41" s="845"/>
      <c r="JAQ41" s="845"/>
      <c r="JAR41" s="845"/>
      <c r="JAS41" s="845"/>
      <c r="JAT41" s="845"/>
      <c r="JAU41" s="845"/>
      <c r="JAV41" s="845"/>
      <c r="JAW41" s="921"/>
      <c r="JAX41" s="845"/>
      <c r="JAY41" s="845"/>
      <c r="JAZ41" s="845"/>
      <c r="JBA41" s="845"/>
      <c r="JBB41" s="845"/>
      <c r="JBC41" s="845"/>
      <c r="JBD41" s="845"/>
      <c r="JBE41" s="921"/>
      <c r="JBF41" s="845"/>
      <c r="JBG41" s="845"/>
      <c r="JBH41" s="845"/>
      <c r="JBI41" s="845"/>
      <c r="JBJ41" s="845"/>
      <c r="JBK41" s="845"/>
      <c r="JBL41" s="845"/>
      <c r="JBM41" s="921"/>
      <c r="JBN41" s="845"/>
      <c r="JBO41" s="845"/>
      <c r="JBP41" s="845"/>
      <c r="JBQ41" s="845"/>
      <c r="JBR41" s="845"/>
      <c r="JBS41" s="845"/>
      <c r="JBT41" s="845"/>
      <c r="JBU41" s="921"/>
      <c r="JBV41" s="845"/>
      <c r="JBW41" s="845"/>
      <c r="JBX41" s="845"/>
      <c r="JBY41" s="845"/>
      <c r="JBZ41" s="845"/>
      <c r="JCA41" s="845"/>
      <c r="JCB41" s="845"/>
      <c r="JCC41" s="921"/>
      <c r="JCD41" s="845"/>
      <c r="JCE41" s="845"/>
      <c r="JCF41" s="845"/>
      <c r="JCG41" s="845"/>
      <c r="JCH41" s="845"/>
      <c r="JCI41" s="845"/>
      <c r="JCJ41" s="845"/>
      <c r="JCK41" s="921"/>
      <c r="JCL41" s="845"/>
      <c r="JCM41" s="845"/>
      <c r="JCN41" s="845"/>
      <c r="JCO41" s="845"/>
      <c r="JCP41" s="845"/>
      <c r="JCQ41" s="845"/>
      <c r="JCR41" s="845"/>
      <c r="JCS41" s="921"/>
      <c r="JCT41" s="845"/>
      <c r="JCU41" s="845"/>
      <c r="JCV41" s="845"/>
      <c r="JCW41" s="845"/>
      <c r="JCX41" s="845"/>
      <c r="JCY41" s="845"/>
      <c r="JCZ41" s="845"/>
      <c r="JDA41" s="921"/>
      <c r="JDB41" s="845"/>
      <c r="JDC41" s="845"/>
      <c r="JDD41" s="845"/>
      <c r="JDE41" s="845"/>
      <c r="JDF41" s="845"/>
      <c r="JDG41" s="845"/>
      <c r="JDH41" s="845"/>
      <c r="JDI41" s="921"/>
      <c r="JDJ41" s="845"/>
      <c r="JDK41" s="845"/>
      <c r="JDL41" s="845"/>
      <c r="JDM41" s="845"/>
      <c r="JDN41" s="845"/>
      <c r="JDO41" s="845"/>
      <c r="JDP41" s="845"/>
      <c r="JDQ41" s="921"/>
      <c r="JDR41" s="845"/>
      <c r="JDS41" s="845"/>
      <c r="JDT41" s="845"/>
      <c r="JDU41" s="845"/>
      <c r="JDV41" s="845"/>
      <c r="JDW41" s="845"/>
      <c r="JDX41" s="845"/>
      <c r="JDY41" s="921"/>
      <c r="JDZ41" s="845"/>
      <c r="JEA41" s="845"/>
      <c r="JEB41" s="845"/>
      <c r="JEC41" s="845"/>
      <c r="JED41" s="845"/>
      <c r="JEE41" s="845"/>
      <c r="JEF41" s="845"/>
      <c r="JEG41" s="921"/>
      <c r="JEH41" s="845"/>
      <c r="JEI41" s="845"/>
      <c r="JEJ41" s="845"/>
      <c r="JEK41" s="845"/>
      <c r="JEL41" s="845"/>
      <c r="JEM41" s="845"/>
      <c r="JEN41" s="845"/>
      <c r="JEO41" s="921"/>
      <c r="JEP41" s="845"/>
      <c r="JEQ41" s="845"/>
      <c r="JER41" s="845"/>
      <c r="JES41" s="845"/>
      <c r="JET41" s="845"/>
      <c r="JEU41" s="845"/>
      <c r="JEV41" s="845"/>
      <c r="JEW41" s="921"/>
      <c r="JEX41" s="845"/>
      <c r="JEY41" s="845"/>
      <c r="JEZ41" s="845"/>
      <c r="JFA41" s="845"/>
      <c r="JFB41" s="845"/>
      <c r="JFC41" s="845"/>
      <c r="JFD41" s="845"/>
      <c r="JFE41" s="921"/>
      <c r="JFF41" s="845"/>
      <c r="JFG41" s="845"/>
      <c r="JFH41" s="845"/>
      <c r="JFI41" s="845"/>
      <c r="JFJ41" s="845"/>
      <c r="JFK41" s="845"/>
      <c r="JFL41" s="845"/>
      <c r="JFM41" s="921"/>
      <c r="JFN41" s="845"/>
      <c r="JFO41" s="845"/>
      <c r="JFP41" s="845"/>
      <c r="JFQ41" s="845"/>
      <c r="JFR41" s="845"/>
      <c r="JFS41" s="845"/>
      <c r="JFT41" s="845"/>
      <c r="JFU41" s="921"/>
      <c r="JFV41" s="845"/>
      <c r="JFW41" s="845"/>
      <c r="JFX41" s="845"/>
      <c r="JFY41" s="845"/>
      <c r="JFZ41" s="845"/>
      <c r="JGA41" s="845"/>
      <c r="JGB41" s="845"/>
      <c r="JGC41" s="921"/>
      <c r="JGD41" s="845"/>
      <c r="JGE41" s="845"/>
      <c r="JGF41" s="845"/>
      <c r="JGG41" s="845"/>
      <c r="JGH41" s="845"/>
      <c r="JGI41" s="845"/>
      <c r="JGJ41" s="845"/>
      <c r="JGK41" s="921"/>
      <c r="JGL41" s="845"/>
      <c r="JGM41" s="845"/>
      <c r="JGN41" s="845"/>
      <c r="JGO41" s="845"/>
      <c r="JGP41" s="845"/>
      <c r="JGQ41" s="845"/>
      <c r="JGR41" s="845"/>
      <c r="JGS41" s="921"/>
      <c r="JGT41" s="845"/>
      <c r="JGU41" s="845"/>
      <c r="JGV41" s="845"/>
      <c r="JGW41" s="845"/>
      <c r="JGX41" s="845"/>
      <c r="JGY41" s="845"/>
      <c r="JGZ41" s="845"/>
      <c r="JHA41" s="921"/>
      <c r="JHB41" s="845"/>
      <c r="JHC41" s="845"/>
      <c r="JHD41" s="845"/>
      <c r="JHE41" s="845"/>
      <c r="JHF41" s="845"/>
      <c r="JHG41" s="845"/>
      <c r="JHH41" s="845"/>
      <c r="JHI41" s="921"/>
      <c r="JHJ41" s="845"/>
      <c r="JHK41" s="845"/>
      <c r="JHL41" s="845"/>
      <c r="JHM41" s="845"/>
      <c r="JHN41" s="845"/>
      <c r="JHO41" s="845"/>
      <c r="JHP41" s="845"/>
      <c r="JHQ41" s="921"/>
      <c r="JHR41" s="845"/>
      <c r="JHS41" s="845"/>
      <c r="JHT41" s="845"/>
      <c r="JHU41" s="845"/>
      <c r="JHV41" s="845"/>
      <c r="JHW41" s="845"/>
      <c r="JHX41" s="845"/>
      <c r="JHY41" s="921"/>
      <c r="JHZ41" s="845"/>
      <c r="JIA41" s="845"/>
      <c r="JIB41" s="845"/>
      <c r="JIC41" s="845"/>
      <c r="JID41" s="845"/>
      <c r="JIE41" s="845"/>
      <c r="JIF41" s="845"/>
      <c r="JIG41" s="921"/>
      <c r="JIH41" s="845"/>
      <c r="JII41" s="845"/>
      <c r="JIJ41" s="845"/>
      <c r="JIK41" s="845"/>
      <c r="JIL41" s="845"/>
      <c r="JIM41" s="845"/>
      <c r="JIN41" s="845"/>
      <c r="JIO41" s="921"/>
      <c r="JIP41" s="845"/>
      <c r="JIQ41" s="845"/>
      <c r="JIR41" s="845"/>
      <c r="JIS41" s="845"/>
      <c r="JIT41" s="845"/>
      <c r="JIU41" s="845"/>
      <c r="JIV41" s="845"/>
      <c r="JIW41" s="921"/>
      <c r="JIX41" s="845"/>
      <c r="JIY41" s="845"/>
      <c r="JIZ41" s="845"/>
      <c r="JJA41" s="845"/>
      <c r="JJB41" s="845"/>
      <c r="JJC41" s="845"/>
      <c r="JJD41" s="845"/>
      <c r="JJE41" s="921"/>
      <c r="JJF41" s="845"/>
      <c r="JJG41" s="845"/>
      <c r="JJH41" s="845"/>
      <c r="JJI41" s="845"/>
      <c r="JJJ41" s="845"/>
      <c r="JJK41" s="845"/>
      <c r="JJL41" s="845"/>
      <c r="JJM41" s="921"/>
      <c r="JJN41" s="845"/>
      <c r="JJO41" s="845"/>
      <c r="JJP41" s="845"/>
      <c r="JJQ41" s="845"/>
      <c r="JJR41" s="845"/>
      <c r="JJS41" s="845"/>
      <c r="JJT41" s="845"/>
      <c r="JJU41" s="921"/>
      <c r="JJV41" s="845"/>
      <c r="JJW41" s="845"/>
      <c r="JJX41" s="845"/>
      <c r="JJY41" s="845"/>
      <c r="JJZ41" s="845"/>
      <c r="JKA41" s="845"/>
      <c r="JKB41" s="845"/>
      <c r="JKC41" s="921"/>
      <c r="JKD41" s="845"/>
      <c r="JKE41" s="845"/>
      <c r="JKF41" s="845"/>
      <c r="JKG41" s="845"/>
      <c r="JKH41" s="845"/>
      <c r="JKI41" s="845"/>
      <c r="JKJ41" s="845"/>
      <c r="JKK41" s="921"/>
      <c r="JKL41" s="845"/>
      <c r="JKM41" s="845"/>
      <c r="JKN41" s="845"/>
      <c r="JKO41" s="845"/>
      <c r="JKP41" s="845"/>
      <c r="JKQ41" s="845"/>
      <c r="JKR41" s="845"/>
      <c r="JKS41" s="921"/>
      <c r="JKT41" s="845"/>
      <c r="JKU41" s="845"/>
      <c r="JKV41" s="845"/>
      <c r="JKW41" s="845"/>
      <c r="JKX41" s="845"/>
      <c r="JKY41" s="845"/>
      <c r="JKZ41" s="845"/>
      <c r="JLA41" s="921"/>
      <c r="JLB41" s="845"/>
      <c r="JLC41" s="845"/>
      <c r="JLD41" s="845"/>
      <c r="JLE41" s="845"/>
      <c r="JLF41" s="845"/>
      <c r="JLG41" s="845"/>
      <c r="JLH41" s="845"/>
      <c r="JLI41" s="921"/>
      <c r="JLJ41" s="845"/>
      <c r="JLK41" s="845"/>
      <c r="JLL41" s="845"/>
      <c r="JLM41" s="845"/>
      <c r="JLN41" s="845"/>
      <c r="JLO41" s="845"/>
      <c r="JLP41" s="845"/>
      <c r="JLQ41" s="921"/>
      <c r="JLR41" s="845"/>
      <c r="JLS41" s="845"/>
      <c r="JLT41" s="845"/>
      <c r="JLU41" s="845"/>
      <c r="JLV41" s="845"/>
      <c r="JLW41" s="845"/>
      <c r="JLX41" s="845"/>
      <c r="JLY41" s="921"/>
      <c r="JLZ41" s="845"/>
      <c r="JMA41" s="845"/>
      <c r="JMB41" s="845"/>
      <c r="JMC41" s="845"/>
      <c r="JMD41" s="845"/>
      <c r="JME41" s="845"/>
      <c r="JMF41" s="845"/>
      <c r="JMG41" s="921"/>
      <c r="JMH41" s="845"/>
      <c r="JMI41" s="845"/>
      <c r="JMJ41" s="845"/>
      <c r="JMK41" s="845"/>
      <c r="JML41" s="845"/>
      <c r="JMM41" s="845"/>
      <c r="JMN41" s="845"/>
      <c r="JMO41" s="921"/>
      <c r="JMP41" s="845"/>
      <c r="JMQ41" s="845"/>
      <c r="JMR41" s="845"/>
      <c r="JMS41" s="845"/>
      <c r="JMT41" s="845"/>
      <c r="JMU41" s="845"/>
      <c r="JMV41" s="845"/>
      <c r="JMW41" s="921"/>
      <c r="JMX41" s="845"/>
      <c r="JMY41" s="845"/>
      <c r="JMZ41" s="845"/>
      <c r="JNA41" s="845"/>
      <c r="JNB41" s="845"/>
      <c r="JNC41" s="845"/>
      <c r="JND41" s="845"/>
      <c r="JNE41" s="921"/>
      <c r="JNF41" s="845"/>
      <c r="JNG41" s="845"/>
      <c r="JNH41" s="845"/>
      <c r="JNI41" s="845"/>
      <c r="JNJ41" s="845"/>
      <c r="JNK41" s="845"/>
      <c r="JNL41" s="845"/>
      <c r="JNM41" s="921"/>
      <c r="JNN41" s="845"/>
      <c r="JNO41" s="845"/>
      <c r="JNP41" s="845"/>
      <c r="JNQ41" s="845"/>
      <c r="JNR41" s="845"/>
      <c r="JNS41" s="845"/>
      <c r="JNT41" s="845"/>
      <c r="JNU41" s="921"/>
      <c r="JNV41" s="845"/>
      <c r="JNW41" s="845"/>
      <c r="JNX41" s="845"/>
      <c r="JNY41" s="845"/>
      <c r="JNZ41" s="845"/>
      <c r="JOA41" s="845"/>
      <c r="JOB41" s="845"/>
      <c r="JOC41" s="921"/>
      <c r="JOD41" s="845"/>
      <c r="JOE41" s="845"/>
      <c r="JOF41" s="845"/>
      <c r="JOG41" s="845"/>
      <c r="JOH41" s="845"/>
      <c r="JOI41" s="845"/>
      <c r="JOJ41" s="845"/>
      <c r="JOK41" s="921"/>
      <c r="JOL41" s="845"/>
      <c r="JOM41" s="845"/>
      <c r="JON41" s="845"/>
      <c r="JOO41" s="845"/>
      <c r="JOP41" s="845"/>
      <c r="JOQ41" s="845"/>
      <c r="JOR41" s="845"/>
      <c r="JOS41" s="921"/>
      <c r="JOT41" s="845"/>
      <c r="JOU41" s="845"/>
      <c r="JOV41" s="845"/>
      <c r="JOW41" s="845"/>
      <c r="JOX41" s="845"/>
      <c r="JOY41" s="845"/>
      <c r="JOZ41" s="845"/>
      <c r="JPA41" s="921"/>
      <c r="JPB41" s="845"/>
      <c r="JPC41" s="845"/>
      <c r="JPD41" s="845"/>
      <c r="JPE41" s="845"/>
      <c r="JPF41" s="845"/>
      <c r="JPG41" s="845"/>
      <c r="JPH41" s="845"/>
      <c r="JPI41" s="921"/>
      <c r="JPJ41" s="845"/>
      <c r="JPK41" s="845"/>
      <c r="JPL41" s="845"/>
      <c r="JPM41" s="845"/>
      <c r="JPN41" s="845"/>
      <c r="JPO41" s="845"/>
      <c r="JPP41" s="845"/>
      <c r="JPQ41" s="921"/>
      <c r="JPR41" s="845"/>
      <c r="JPS41" s="845"/>
      <c r="JPT41" s="845"/>
      <c r="JPU41" s="845"/>
      <c r="JPV41" s="845"/>
      <c r="JPW41" s="845"/>
      <c r="JPX41" s="845"/>
      <c r="JPY41" s="921"/>
      <c r="JPZ41" s="845"/>
      <c r="JQA41" s="845"/>
      <c r="JQB41" s="845"/>
      <c r="JQC41" s="845"/>
      <c r="JQD41" s="845"/>
      <c r="JQE41" s="845"/>
      <c r="JQF41" s="845"/>
      <c r="JQG41" s="921"/>
      <c r="JQH41" s="845"/>
      <c r="JQI41" s="845"/>
      <c r="JQJ41" s="845"/>
      <c r="JQK41" s="845"/>
      <c r="JQL41" s="845"/>
      <c r="JQM41" s="845"/>
      <c r="JQN41" s="845"/>
      <c r="JQO41" s="921"/>
      <c r="JQP41" s="845"/>
      <c r="JQQ41" s="845"/>
      <c r="JQR41" s="845"/>
      <c r="JQS41" s="845"/>
      <c r="JQT41" s="845"/>
      <c r="JQU41" s="845"/>
      <c r="JQV41" s="845"/>
      <c r="JQW41" s="921"/>
      <c r="JQX41" s="845"/>
      <c r="JQY41" s="845"/>
      <c r="JQZ41" s="845"/>
      <c r="JRA41" s="845"/>
      <c r="JRB41" s="845"/>
      <c r="JRC41" s="845"/>
      <c r="JRD41" s="845"/>
      <c r="JRE41" s="921"/>
      <c r="JRF41" s="845"/>
      <c r="JRG41" s="845"/>
      <c r="JRH41" s="845"/>
      <c r="JRI41" s="845"/>
      <c r="JRJ41" s="845"/>
      <c r="JRK41" s="845"/>
      <c r="JRL41" s="845"/>
      <c r="JRM41" s="921"/>
      <c r="JRN41" s="845"/>
      <c r="JRO41" s="845"/>
      <c r="JRP41" s="845"/>
      <c r="JRQ41" s="845"/>
      <c r="JRR41" s="845"/>
      <c r="JRS41" s="845"/>
      <c r="JRT41" s="845"/>
      <c r="JRU41" s="921"/>
      <c r="JRV41" s="845"/>
      <c r="JRW41" s="845"/>
      <c r="JRX41" s="845"/>
      <c r="JRY41" s="845"/>
      <c r="JRZ41" s="845"/>
      <c r="JSA41" s="845"/>
      <c r="JSB41" s="845"/>
      <c r="JSC41" s="921"/>
      <c r="JSD41" s="845"/>
      <c r="JSE41" s="845"/>
      <c r="JSF41" s="845"/>
      <c r="JSG41" s="845"/>
      <c r="JSH41" s="845"/>
      <c r="JSI41" s="845"/>
      <c r="JSJ41" s="845"/>
      <c r="JSK41" s="921"/>
      <c r="JSL41" s="845"/>
      <c r="JSM41" s="845"/>
      <c r="JSN41" s="845"/>
      <c r="JSO41" s="845"/>
      <c r="JSP41" s="845"/>
      <c r="JSQ41" s="845"/>
      <c r="JSR41" s="845"/>
      <c r="JSS41" s="921"/>
      <c r="JST41" s="845"/>
      <c r="JSU41" s="845"/>
      <c r="JSV41" s="845"/>
      <c r="JSW41" s="845"/>
      <c r="JSX41" s="845"/>
      <c r="JSY41" s="845"/>
      <c r="JSZ41" s="845"/>
      <c r="JTA41" s="921"/>
      <c r="JTB41" s="845"/>
      <c r="JTC41" s="845"/>
      <c r="JTD41" s="845"/>
      <c r="JTE41" s="845"/>
      <c r="JTF41" s="845"/>
      <c r="JTG41" s="845"/>
      <c r="JTH41" s="845"/>
      <c r="JTI41" s="921"/>
      <c r="JTJ41" s="845"/>
      <c r="JTK41" s="845"/>
      <c r="JTL41" s="845"/>
      <c r="JTM41" s="845"/>
      <c r="JTN41" s="845"/>
      <c r="JTO41" s="845"/>
      <c r="JTP41" s="845"/>
      <c r="JTQ41" s="921"/>
      <c r="JTR41" s="845"/>
      <c r="JTS41" s="845"/>
      <c r="JTT41" s="845"/>
      <c r="JTU41" s="845"/>
      <c r="JTV41" s="845"/>
      <c r="JTW41" s="845"/>
      <c r="JTX41" s="845"/>
      <c r="JTY41" s="921"/>
      <c r="JTZ41" s="845"/>
      <c r="JUA41" s="845"/>
      <c r="JUB41" s="845"/>
      <c r="JUC41" s="845"/>
      <c r="JUD41" s="845"/>
      <c r="JUE41" s="845"/>
      <c r="JUF41" s="845"/>
      <c r="JUG41" s="921"/>
      <c r="JUH41" s="845"/>
      <c r="JUI41" s="845"/>
      <c r="JUJ41" s="845"/>
      <c r="JUK41" s="845"/>
      <c r="JUL41" s="845"/>
      <c r="JUM41" s="845"/>
      <c r="JUN41" s="845"/>
      <c r="JUO41" s="921"/>
      <c r="JUP41" s="845"/>
      <c r="JUQ41" s="845"/>
      <c r="JUR41" s="845"/>
      <c r="JUS41" s="845"/>
      <c r="JUT41" s="845"/>
      <c r="JUU41" s="845"/>
      <c r="JUV41" s="845"/>
      <c r="JUW41" s="921"/>
      <c r="JUX41" s="845"/>
      <c r="JUY41" s="845"/>
      <c r="JUZ41" s="845"/>
      <c r="JVA41" s="845"/>
      <c r="JVB41" s="845"/>
      <c r="JVC41" s="845"/>
      <c r="JVD41" s="845"/>
      <c r="JVE41" s="921"/>
      <c r="JVF41" s="845"/>
      <c r="JVG41" s="845"/>
      <c r="JVH41" s="845"/>
      <c r="JVI41" s="845"/>
      <c r="JVJ41" s="845"/>
      <c r="JVK41" s="845"/>
      <c r="JVL41" s="845"/>
      <c r="JVM41" s="921"/>
      <c r="JVN41" s="845"/>
      <c r="JVO41" s="845"/>
      <c r="JVP41" s="845"/>
      <c r="JVQ41" s="845"/>
      <c r="JVR41" s="845"/>
      <c r="JVS41" s="845"/>
      <c r="JVT41" s="845"/>
      <c r="JVU41" s="921"/>
      <c r="JVV41" s="845"/>
      <c r="JVW41" s="845"/>
      <c r="JVX41" s="845"/>
      <c r="JVY41" s="845"/>
      <c r="JVZ41" s="845"/>
      <c r="JWA41" s="845"/>
      <c r="JWB41" s="845"/>
      <c r="JWC41" s="921"/>
      <c r="JWD41" s="845"/>
      <c r="JWE41" s="845"/>
      <c r="JWF41" s="845"/>
      <c r="JWG41" s="845"/>
      <c r="JWH41" s="845"/>
      <c r="JWI41" s="845"/>
      <c r="JWJ41" s="845"/>
      <c r="JWK41" s="921"/>
      <c r="JWL41" s="845"/>
      <c r="JWM41" s="845"/>
      <c r="JWN41" s="845"/>
      <c r="JWO41" s="845"/>
      <c r="JWP41" s="845"/>
      <c r="JWQ41" s="845"/>
      <c r="JWR41" s="845"/>
      <c r="JWS41" s="921"/>
      <c r="JWT41" s="845"/>
      <c r="JWU41" s="845"/>
      <c r="JWV41" s="845"/>
      <c r="JWW41" s="845"/>
      <c r="JWX41" s="845"/>
      <c r="JWY41" s="845"/>
      <c r="JWZ41" s="845"/>
      <c r="JXA41" s="921"/>
      <c r="JXB41" s="845"/>
      <c r="JXC41" s="845"/>
      <c r="JXD41" s="845"/>
      <c r="JXE41" s="845"/>
      <c r="JXF41" s="845"/>
      <c r="JXG41" s="845"/>
      <c r="JXH41" s="845"/>
      <c r="JXI41" s="921"/>
      <c r="JXJ41" s="845"/>
      <c r="JXK41" s="845"/>
      <c r="JXL41" s="845"/>
      <c r="JXM41" s="845"/>
      <c r="JXN41" s="845"/>
      <c r="JXO41" s="845"/>
      <c r="JXP41" s="845"/>
      <c r="JXQ41" s="921"/>
      <c r="JXR41" s="845"/>
      <c r="JXS41" s="845"/>
      <c r="JXT41" s="845"/>
      <c r="JXU41" s="845"/>
      <c r="JXV41" s="845"/>
      <c r="JXW41" s="845"/>
      <c r="JXX41" s="845"/>
      <c r="JXY41" s="921"/>
      <c r="JXZ41" s="845"/>
      <c r="JYA41" s="845"/>
      <c r="JYB41" s="845"/>
      <c r="JYC41" s="845"/>
      <c r="JYD41" s="845"/>
      <c r="JYE41" s="845"/>
      <c r="JYF41" s="845"/>
      <c r="JYG41" s="921"/>
      <c r="JYH41" s="845"/>
      <c r="JYI41" s="845"/>
      <c r="JYJ41" s="845"/>
      <c r="JYK41" s="845"/>
      <c r="JYL41" s="845"/>
      <c r="JYM41" s="845"/>
      <c r="JYN41" s="845"/>
      <c r="JYO41" s="921"/>
      <c r="JYP41" s="845"/>
      <c r="JYQ41" s="845"/>
      <c r="JYR41" s="845"/>
      <c r="JYS41" s="845"/>
      <c r="JYT41" s="845"/>
      <c r="JYU41" s="845"/>
      <c r="JYV41" s="845"/>
      <c r="JYW41" s="921"/>
      <c r="JYX41" s="845"/>
      <c r="JYY41" s="845"/>
      <c r="JYZ41" s="845"/>
      <c r="JZA41" s="845"/>
      <c r="JZB41" s="845"/>
      <c r="JZC41" s="845"/>
      <c r="JZD41" s="845"/>
      <c r="JZE41" s="921"/>
      <c r="JZF41" s="845"/>
      <c r="JZG41" s="845"/>
      <c r="JZH41" s="845"/>
      <c r="JZI41" s="845"/>
      <c r="JZJ41" s="845"/>
      <c r="JZK41" s="845"/>
      <c r="JZL41" s="845"/>
      <c r="JZM41" s="921"/>
      <c r="JZN41" s="845"/>
      <c r="JZO41" s="845"/>
      <c r="JZP41" s="845"/>
      <c r="JZQ41" s="845"/>
      <c r="JZR41" s="845"/>
      <c r="JZS41" s="845"/>
      <c r="JZT41" s="845"/>
      <c r="JZU41" s="921"/>
      <c r="JZV41" s="845"/>
      <c r="JZW41" s="845"/>
      <c r="JZX41" s="845"/>
      <c r="JZY41" s="845"/>
      <c r="JZZ41" s="845"/>
      <c r="KAA41" s="845"/>
      <c r="KAB41" s="845"/>
      <c r="KAC41" s="921"/>
      <c r="KAD41" s="845"/>
      <c r="KAE41" s="845"/>
      <c r="KAF41" s="845"/>
      <c r="KAG41" s="845"/>
      <c r="KAH41" s="845"/>
      <c r="KAI41" s="845"/>
      <c r="KAJ41" s="845"/>
      <c r="KAK41" s="921"/>
      <c r="KAL41" s="845"/>
      <c r="KAM41" s="845"/>
      <c r="KAN41" s="845"/>
      <c r="KAO41" s="845"/>
      <c r="KAP41" s="845"/>
      <c r="KAQ41" s="845"/>
      <c r="KAR41" s="845"/>
      <c r="KAS41" s="921"/>
      <c r="KAT41" s="845"/>
      <c r="KAU41" s="845"/>
      <c r="KAV41" s="845"/>
      <c r="KAW41" s="845"/>
      <c r="KAX41" s="845"/>
      <c r="KAY41" s="845"/>
      <c r="KAZ41" s="845"/>
      <c r="KBA41" s="921"/>
      <c r="KBB41" s="845"/>
      <c r="KBC41" s="845"/>
      <c r="KBD41" s="845"/>
      <c r="KBE41" s="845"/>
      <c r="KBF41" s="845"/>
      <c r="KBG41" s="845"/>
      <c r="KBH41" s="845"/>
      <c r="KBI41" s="921"/>
      <c r="KBJ41" s="845"/>
      <c r="KBK41" s="845"/>
      <c r="KBL41" s="845"/>
      <c r="KBM41" s="845"/>
      <c r="KBN41" s="845"/>
      <c r="KBO41" s="845"/>
      <c r="KBP41" s="845"/>
      <c r="KBQ41" s="921"/>
      <c r="KBR41" s="845"/>
      <c r="KBS41" s="845"/>
      <c r="KBT41" s="845"/>
      <c r="KBU41" s="845"/>
      <c r="KBV41" s="845"/>
      <c r="KBW41" s="845"/>
      <c r="KBX41" s="845"/>
      <c r="KBY41" s="921"/>
      <c r="KBZ41" s="845"/>
      <c r="KCA41" s="845"/>
      <c r="KCB41" s="845"/>
      <c r="KCC41" s="845"/>
      <c r="KCD41" s="845"/>
      <c r="KCE41" s="845"/>
      <c r="KCF41" s="845"/>
      <c r="KCG41" s="921"/>
      <c r="KCH41" s="845"/>
      <c r="KCI41" s="845"/>
      <c r="KCJ41" s="845"/>
      <c r="KCK41" s="845"/>
      <c r="KCL41" s="845"/>
      <c r="KCM41" s="845"/>
      <c r="KCN41" s="845"/>
      <c r="KCO41" s="921"/>
      <c r="KCP41" s="845"/>
      <c r="KCQ41" s="845"/>
      <c r="KCR41" s="845"/>
      <c r="KCS41" s="845"/>
      <c r="KCT41" s="845"/>
      <c r="KCU41" s="845"/>
      <c r="KCV41" s="845"/>
      <c r="KCW41" s="921"/>
      <c r="KCX41" s="845"/>
      <c r="KCY41" s="845"/>
      <c r="KCZ41" s="845"/>
      <c r="KDA41" s="845"/>
      <c r="KDB41" s="845"/>
      <c r="KDC41" s="845"/>
      <c r="KDD41" s="845"/>
      <c r="KDE41" s="921"/>
      <c r="KDF41" s="845"/>
      <c r="KDG41" s="845"/>
      <c r="KDH41" s="845"/>
      <c r="KDI41" s="845"/>
      <c r="KDJ41" s="845"/>
      <c r="KDK41" s="845"/>
      <c r="KDL41" s="845"/>
      <c r="KDM41" s="921"/>
      <c r="KDN41" s="845"/>
      <c r="KDO41" s="845"/>
      <c r="KDP41" s="845"/>
      <c r="KDQ41" s="845"/>
      <c r="KDR41" s="845"/>
      <c r="KDS41" s="845"/>
      <c r="KDT41" s="845"/>
      <c r="KDU41" s="921"/>
      <c r="KDV41" s="845"/>
      <c r="KDW41" s="845"/>
      <c r="KDX41" s="845"/>
      <c r="KDY41" s="845"/>
      <c r="KDZ41" s="845"/>
      <c r="KEA41" s="845"/>
      <c r="KEB41" s="845"/>
      <c r="KEC41" s="921"/>
      <c r="KED41" s="845"/>
      <c r="KEE41" s="845"/>
      <c r="KEF41" s="845"/>
      <c r="KEG41" s="845"/>
      <c r="KEH41" s="845"/>
      <c r="KEI41" s="845"/>
      <c r="KEJ41" s="845"/>
      <c r="KEK41" s="921"/>
      <c r="KEL41" s="845"/>
      <c r="KEM41" s="845"/>
      <c r="KEN41" s="845"/>
      <c r="KEO41" s="845"/>
      <c r="KEP41" s="845"/>
      <c r="KEQ41" s="845"/>
      <c r="KER41" s="845"/>
      <c r="KES41" s="921"/>
      <c r="KET41" s="845"/>
      <c r="KEU41" s="845"/>
      <c r="KEV41" s="845"/>
      <c r="KEW41" s="845"/>
      <c r="KEX41" s="845"/>
      <c r="KEY41" s="845"/>
      <c r="KEZ41" s="845"/>
      <c r="KFA41" s="921"/>
      <c r="KFB41" s="845"/>
      <c r="KFC41" s="845"/>
      <c r="KFD41" s="845"/>
      <c r="KFE41" s="845"/>
      <c r="KFF41" s="845"/>
      <c r="KFG41" s="845"/>
      <c r="KFH41" s="845"/>
      <c r="KFI41" s="921"/>
      <c r="KFJ41" s="845"/>
      <c r="KFK41" s="845"/>
      <c r="KFL41" s="845"/>
      <c r="KFM41" s="845"/>
      <c r="KFN41" s="845"/>
      <c r="KFO41" s="845"/>
      <c r="KFP41" s="845"/>
      <c r="KFQ41" s="921"/>
      <c r="KFR41" s="845"/>
      <c r="KFS41" s="845"/>
      <c r="KFT41" s="845"/>
      <c r="KFU41" s="845"/>
      <c r="KFV41" s="845"/>
      <c r="KFW41" s="845"/>
      <c r="KFX41" s="845"/>
      <c r="KFY41" s="921"/>
      <c r="KFZ41" s="845"/>
      <c r="KGA41" s="845"/>
      <c r="KGB41" s="845"/>
      <c r="KGC41" s="845"/>
      <c r="KGD41" s="845"/>
      <c r="KGE41" s="845"/>
      <c r="KGF41" s="845"/>
      <c r="KGG41" s="921"/>
      <c r="KGH41" s="845"/>
      <c r="KGI41" s="845"/>
      <c r="KGJ41" s="845"/>
      <c r="KGK41" s="845"/>
      <c r="KGL41" s="845"/>
      <c r="KGM41" s="845"/>
      <c r="KGN41" s="845"/>
      <c r="KGO41" s="921"/>
      <c r="KGP41" s="845"/>
      <c r="KGQ41" s="845"/>
      <c r="KGR41" s="845"/>
      <c r="KGS41" s="845"/>
      <c r="KGT41" s="845"/>
      <c r="KGU41" s="845"/>
      <c r="KGV41" s="845"/>
      <c r="KGW41" s="921"/>
      <c r="KGX41" s="845"/>
      <c r="KGY41" s="845"/>
      <c r="KGZ41" s="845"/>
      <c r="KHA41" s="845"/>
      <c r="KHB41" s="845"/>
      <c r="KHC41" s="845"/>
      <c r="KHD41" s="845"/>
      <c r="KHE41" s="921"/>
      <c r="KHF41" s="845"/>
      <c r="KHG41" s="845"/>
      <c r="KHH41" s="845"/>
      <c r="KHI41" s="845"/>
      <c r="KHJ41" s="845"/>
      <c r="KHK41" s="845"/>
      <c r="KHL41" s="845"/>
      <c r="KHM41" s="921"/>
      <c r="KHN41" s="845"/>
      <c r="KHO41" s="845"/>
      <c r="KHP41" s="845"/>
      <c r="KHQ41" s="845"/>
      <c r="KHR41" s="845"/>
      <c r="KHS41" s="845"/>
      <c r="KHT41" s="845"/>
      <c r="KHU41" s="921"/>
      <c r="KHV41" s="845"/>
      <c r="KHW41" s="845"/>
      <c r="KHX41" s="845"/>
      <c r="KHY41" s="845"/>
      <c r="KHZ41" s="845"/>
      <c r="KIA41" s="845"/>
      <c r="KIB41" s="845"/>
      <c r="KIC41" s="921"/>
      <c r="KID41" s="845"/>
      <c r="KIE41" s="845"/>
      <c r="KIF41" s="845"/>
      <c r="KIG41" s="845"/>
      <c r="KIH41" s="845"/>
      <c r="KII41" s="845"/>
      <c r="KIJ41" s="845"/>
      <c r="KIK41" s="921"/>
      <c r="KIL41" s="845"/>
      <c r="KIM41" s="845"/>
      <c r="KIN41" s="845"/>
      <c r="KIO41" s="845"/>
      <c r="KIP41" s="845"/>
      <c r="KIQ41" s="845"/>
      <c r="KIR41" s="845"/>
      <c r="KIS41" s="921"/>
      <c r="KIT41" s="845"/>
      <c r="KIU41" s="845"/>
      <c r="KIV41" s="845"/>
      <c r="KIW41" s="845"/>
      <c r="KIX41" s="845"/>
      <c r="KIY41" s="845"/>
      <c r="KIZ41" s="845"/>
      <c r="KJA41" s="921"/>
      <c r="KJB41" s="845"/>
      <c r="KJC41" s="845"/>
      <c r="KJD41" s="845"/>
      <c r="KJE41" s="845"/>
      <c r="KJF41" s="845"/>
      <c r="KJG41" s="845"/>
      <c r="KJH41" s="845"/>
      <c r="KJI41" s="921"/>
      <c r="KJJ41" s="845"/>
      <c r="KJK41" s="845"/>
      <c r="KJL41" s="845"/>
      <c r="KJM41" s="845"/>
      <c r="KJN41" s="845"/>
      <c r="KJO41" s="845"/>
      <c r="KJP41" s="845"/>
      <c r="KJQ41" s="921"/>
      <c r="KJR41" s="845"/>
      <c r="KJS41" s="845"/>
      <c r="KJT41" s="845"/>
      <c r="KJU41" s="845"/>
      <c r="KJV41" s="845"/>
      <c r="KJW41" s="845"/>
      <c r="KJX41" s="845"/>
      <c r="KJY41" s="921"/>
      <c r="KJZ41" s="845"/>
      <c r="KKA41" s="845"/>
      <c r="KKB41" s="845"/>
      <c r="KKC41" s="845"/>
      <c r="KKD41" s="845"/>
      <c r="KKE41" s="845"/>
      <c r="KKF41" s="845"/>
      <c r="KKG41" s="921"/>
      <c r="KKH41" s="845"/>
      <c r="KKI41" s="845"/>
      <c r="KKJ41" s="845"/>
      <c r="KKK41" s="845"/>
      <c r="KKL41" s="845"/>
      <c r="KKM41" s="845"/>
      <c r="KKN41" s="845"/>
      <c r="KKO41" s="921"/>
      <c r="KKP41" s="845"/>
      <c r="KKQ41" s="845"/>
      <c r="KKR41" s="845"/>
      <c r="KKS41" s="845"/>
      <c r="KKT41" s="845"/>
      <c r="KKU41" s="845"/>
      <c r="KKV41" s="845"/>
      <c r="KKW41" s="921"/>
      <c r="KKX41" s="845"/>
      <c r="KKY41" s="845"/>
      <c r="KKZ41" s="845"/>
      <c r="KLA41" s="845"/>
      <c r="KLB41" s="845"/>
      <c r="KLC41" s="845"/>
      <c r="KLD41" s="845"/>
      <c r="KLE41" s="921"/>
      <c r="KLF41" s="845"/>
      <c r="KLG41" s="845"/>
      <c r="KLH41" s="845"/>
      <c r="KLI41" s="845"/>
      <c r="KLJ41" s="845"/>
      <c r="KLK41" s="845"/>
      <c r="KLL41" s="845"/>
      <c r="KLM41" s="921"/>
      <c r="KLN41" s="845"/>
      <c r="KLO41" s="845"/>
      <c r="KLP41" s="845"/>
      <c r="KLQ41" s="845"/>
      <c r="KLR41" s="845"/>
      <c r="KLS41" s="845"/>
      <c r="KLT41" s="845"/>
      <c r="KLU41" s="921"/>
      <c r="KLV41" s="845"/>
      <c r="KLW41" s="845"/>
      <c r="KLX41" s="845"/>
      <c r="KLY41" s="845"/>
      <c r="KLZ41" s="845"/>
      <c r="KMA41" s="845"/>
      <c r="KMB41" s="845"/>
      <c r="KMC41" s="921"/>
      <c r="KMD41" s="845"/>
      <c r="KME41" s="845"/>
      <c r="KMF41" s="845"/>
      <c r="KMG41" s="845"/>
      <c r="KMH41" s="845"/>
      <c r="KMI41" s="845"/>
      <c r="KMJ41" s="845"/>
      <c r="KMK41" s="921"/>
      <c r="KML41" s="845"/>
      <c r="KMM41" s="845"/>
      <c r="KMN41" s="845"/>
      <c r="KMO41" s="845"/>
      <c r="KMP41" s="845"/>
      <c r="KMQ41" s="845"/>
      <c r="KMR41" s="845"/>
      <c r="KMS41" s="921"/>
      <c r="KMT41" s="845"/>
      <c r="KMU41" s="845"/>
      <c r="KMV41" s="845"/>
      <c r="KMW41" s="845"/>
      <c r="KMX41" s="845"/>
      <c r="KMY41" s="845"/>
      <c r="KMZ41" s="845"/>
      <c r="KNA41" s="921"/>
      <c r="KNB41" s="845"/>
      <c r="KNC41" s="845"/>
      <c r="KND41" s="845"/>
      <c r="KNE41" s="845"/>
      <c r="KNF41" s="845"/>
      <c r="KNG41" s="845"/>
      <c r="KNH41" s="845"/>
      <c r="KNI41" s="921"/>
      <c r="KNJ41" s="845"/>
      <c r="KNK41" s="845"/>
      <c r="KNL41" s="845"/>
      <c r="KNM41" s="845"/>
      <c r="KNN41" s="845"/>
      <c r="KNO41" s="845"/>
      <c r="KNP41" s="845"/>
      <c r="KNQ41" s="921"/>
      <c r="KNR41" s="845"/>
      <c r="KNS41" s="845"/>
      <c r="KNT41" s="845"/>
      <c r="KNU41" s="845"/>
      <c r="KNV41" s="845"/>
      <c r="KNW41" s="845"/>
      <c r="KNX41" s="845"/>
      <c r="KNY41" s="921"/>
      <c r="KNZ41" s="845"/>
      <c r="KOA41" s="845"/>
      <c r="KOB41" s="845"/>
      <c r="KOC41" s="845"/>
      <c r="KOD41" s="845"/>
      <c r="KOE41" s="845"/>
      <c r="KOF41" s="845"/>
      <c r="KOG41" s="921"/>
      <c r="KOH41" s="845"/>
      <c r="KOI41" s="845"/>
      <c r="KOJ41" s="845"/>
      <c r="KOK41" s="845"/>
      <c r="KOL41" s="845"/>
      <c r="KOM41" s="845"/>
      <c r="KON41" s="845"/>
      <c r="KOO41" s="921"/>
      <c r="KOP41" s="845"/>
      <c r="KOQ41" s="845"/>
      <c r="KOR41" s="845"/>
      <c r="KOS41" s="845"/>
      <c r="KOT41" s="845"/>
      <c r="KOU41" s="845"/>
      <c r="KOV41" s="845"/>
      <c r="KOW41" s="921"/>
      <c r="KOX41" s="845"/>
      <c r="KOY41" s="845"/>
      <c r="KOZ41" s="845"/>
      <c r="KPA41" s="845"/>
      <c r="KPB41" s="845"/>
      <c r="KPC41" s="845"/>
      <c r="KPD41" s="845"/>
      <c r="KPE41" s="921"/>
      <c r="KPF41" s="845"/>
      <c r="KPG41" s="845"/>
      <c r="KPH41" s="845"/>
      <c r="KPI41" s="845"/>
      <c r="KPJ41" s="845"/>
      <c r="KPK41" s="845"/>
      <c r="KPL41" s="845"/>
      <c r="KPM41" s="921"/>
      <c r="KPN41" s="845"/>
      <c r="KPO41" s="845"/>
      <c r="KPP41" s="845"/>
      <c r="KPQ41" s="845"/>
      <c r="KPR41" s="845"/>
      <c r="KPS41" s="845"/>
      <c r="KPT41" s="845"/>
      <c r="KPU41" s="921"/>
      <c r="KPV41" s="845"/>
      <c r="KPW41" s="845"/>
      <c r="KPX41" s="845"/>
      <c r="KPY41" s="845"/>
      <c r="KPZ41" s="845"/>
      <c r="KQA41" s="845"/>
      <c r="KQB41" s="845"/>
      <c r="KQC41" s="921"/>
      <c r="KQD41" s="845"/>
      <c r="KQE41" s="845"/>
      <c r="KQF41" s="845"/>
      <c r="KQG41" s="845"/>
      <c r="KQH41" s="845"/>
      <c r="KQI41" s="845"/>
      <c r="KQJ41" s="845"/>
      <c r="KQK41" s="921"/>
      <c r="KQL41" s="845"/>
      <c r="KQM41" s="845"/>
      <c r="KQN41" s="845"/>
      <c r="KQO41" s="845"/>
      <c r="KQP41" s="845"/>
      <c r="KQQ41" s="845"/>
      <c r="KQR41" s="845"/>
      <c r="KQS41" s="921"/>
      <c r="KQT41" s="845"/>
      <c r="KQU41" s="845"/>
      <c r="KQV41" s="845"/>
      <c r="KQW41" s="845"/>
      <c r="KQX41" s="845"/>
      <c r="KQY41" s="845"/>
      <c r="KQZ41" s="845"/>
      <c r="KRA41" s="921"/>
      <c r="KRB41" s="845"/>
      <c r="KRC41" s="845"/>
      <c r="KRD41" s="845"/>
      <c r="KRE41" s="845"/>
      <c r="KRF41" s="845"/>
      <c r="KRG41" s="845"/>
      <c r="KRH41" s="845"/>
      <c r="KRI41" s="921"/>
      <c r="KRJ41" s="845"/>
      <c r="KRK41" s="845"/>
      <c r="KRL41" s="845"/>
      <c r="KRM41" s="845"/>
      <c r="KRN41" s="845"/>
      <c r="KRO41" s="845"/>
      <c r="KRP41" s="845"/>
      <c r="KRQ41" s="921"/>
      <c r="KRR41" s="845"/>
      <c r="KRS41" s="845"/>
      <c r="KRT41" s="845"/>
      <c r="KRU41" s="845"/>
      <c r="KRV41" s="845"/>
      <c r="KRW41" s="845"/>
      <c r="KRX41" s="845"/>
      <c r="KRY41" s="921"/>
      <c r="KRZ41" s="845"/>
      <c r="KSA41" s="845"/>
      <c r="KSB41" s="845"/>
      <c r="KSC41" s="845"/>
      <c r="KSD41" s="845"/>
      <c r="KSE41" s="845"/>
      <c r="KSF41" s="845"/>
      <c r="KSG41" s="921"/>
      <c r="KSH41" s="845"/>
      <c r="KSI41" s="845"/>
      <c r="KSJ41" s="845"/>
      <c r="KSK41" s="845"/>
      <c r="KSL41" s="845"/>
      <c r="KSM41" s="845"/>
      <c r="KSN41" s="845"/>
      <c r="KSO41" s="921"/>
      <c r="KSP41" s="845"/>
      <c r="KSQ41" s="845"/>
      <c r="KSR41" s="845"/>
      <c r="KSS41" s="845"/>
      <c r="KST41" s="845"/>
      <c r="KSU41" s="845"/>
      <c r="KSV41" s="845"/>
      <c r="KSW41" s="921"/>
      <c r="KSX41" s="845"/>
      <c r="KSY41" s="845"/>
      <c r="KSZ41" s="845"/>
      <c r="KTA41" s="845"/>
      <c r="KTB41" s="845"/>
      <c r="KTC41" s="845"/>
      <c r="KTD41" s="845"/>
      <c r="KTE41" s="921"/>
      <c r="KTF41" s="845"/>
      <c r="KTG41" s="845"/>
      <c r="KTH41" s="845"/>
      <c r="KTI41" s="845"/>
      <c r="KTJ41" s="845"/>
      <c r="KTK41" s="845"/>
      <c r="KTL41" s="845"/>
      <c r="KTM41" s="921"/>
      <c r="KTN41" s="845"/>
      <c r="KTO41" s="845"/>
      <c r="KTP41" s="845"/>
      <c r="KTQ41" s="845"/>
      <c r="KTR41" s="845"/>
      <c r="KTS41" s="845"/>
      <c r="KTT41" s="845"/>
      <c r="KTU41" s="921"/>
      <c r="KTV41" s="845"/>
      <c r="KTW41" s="845"/>
      <c r="KTX41" s="845"/>
      <c r="KTY41" s="845"/>
      <c r="KTZ41" s="845"/>
      <c r="KUA41" s="845"/>
      <c r="KUB41" s="845"/>
      <c r="KUC41" s="921"/>
      <c r="KUD41" s="845"/>
      <c r="KUE41" s="845"/>
      <c r="KUF41" s="845"/>
      <c r="KUG41" s="845"/>
      <c r="KUH41" s="845"/>
      <c r="KUI41" s="845"/>
      <c r="KUJ41" s="845"/>
      <c r="KUK41" s="921"/>
      <c r="KUL41" s="845"/>
      <c r="KUM41" s="845"/>
      <c r="KUN41" s="845"/>
      <c r="KUO41" s="845"/>
      <c r="KUP41" s="845"/>
      <c r="KUQ41" s="845"/>
      <c r="KUR41" s="845"/>
      <c r="KUS41" s="921"/>
      <c r="KUT41" s="845"/>
      <c r="KUU41" s="845"/>
      <c r="KUV41" s="845"/>
      <c r="KUW41" s="845"/>
      <c r="KUX41" s="845"/>
      <c r="KUY41" s="845"/>
      <c r="KUZ41" s="845"/>
      <c r="KVA41" s="921"/>
      <c r="KVB41" s="845"/>
      <c r="KVC41" s="845"/>
      <c r="KVD41" s="845"/>
      <c r="KVE41" s="845"/>
      <c r="KVF41" s="845"/>
      <c r="KVG41" s="845"/>
      <c r="KVH41" s="845"/>
      <c r="KVI41" s="921"/>
      <c r="KVJ41" s="845"/>
      <c r="KVK41" s="845"/>
      <c r="KVL41" s="845"/>
      <c r="KVM41" s="845"/>
      <c r="KVN41" s="845"/>
      <c r="KVO41" s="845"/>
      <c r="KVP41" s="845"/>
      <c r="KVQ41" s="921"/>
      <c r="KVR41" s="845"/>
      <c r="KVS41" s="845"/>
      <c r="KVT41" s="845"/>
      <c r="KVU41" s="845"/>
      <c r="KVV41" s="845"/>
      <c r="KVW41" s="845"/>
      <c r="KVX41" s="845"/>
      <c r="KVY41" s="921"/>
      <c r="KVZ41" s="845"/>
      <c r="KWA41" s="845"/>
      <c r="KWB41" s="845"/>
      <c r="KWC41" s="845"/>
      <c r="KWD41" s="845"/>
      <c r="KWE41" s="845"/>
      <c r="KWF41" s="845"/>
      <c r="KWG41" s="921"/>
      <c r="KWH41" s="845"/>
      <c r="KWI41" s="845"/>
      <c r="KWJ41" s="845"/>
      <c r="KWK41" s="845"/>
      <c r="KWL41" s="845"/>
      <c r="KWM41" s="845"/>
      <c r="KWN41" s="845"/>
      <c r="KWO41" s="921"/>
      <c r="KWP41" s="845"/>
      <c r="KWQ41" s="845"/>
      <c r="KWR41" s="845"/>
      <c r="KWS41" s="845"/>
      <c r="KWT41" s="845"/>
      <c r="KWU41" s="845"/>
      <c r="KWV41" s="845"/>
      <c r="KWW41" s="921"/>
      <c r="KWX41" s="845"/>
      <c r="KWY41" s="845"/>
      <c r="KWZ41" s="845"/>
      <c r="KXA41" s="845"/>
      <c r="KXB41" s="845"/>
      <c r="KXC41" s="845"/>
      <c r="KXD41" s="845"/>
      <c r="KXE41" s="921"/>
      <c r="KXF41" s="845"/>
      <c r="KXG41" s="845"/>
      <c r="KXH41" s="845"/>
      <c r="KXI41" s="845"/>
      <c r="KXJ41" s="845"/>
      <c r="KXK41" s="845"/>
      <c r="KXL41" s="845"/>
      <c r="KXM41" s="921"/>
      <c r="KXN41" s="845"/>
      <c r="KXO41" s="845"/>
      <c r="KXP41" s="845"/>
      <c r="KXQ41" s="845"/>
      <c r="KXR41" s="845"/>
      <c r="KXS41" s="845"/>
      <c r="KXT41" s="845"/>
      <c r="KXU41" s="921"/>
      <c r="KXV41" s="845"/>
      <c r="KXW41" s="845"/>
      <c r="KXX41" s="845"/>
      <c r="KXY41" s="845"/>
      <c r="KXZ41" s="845"/>
      <c r="KYA41" s="845"/>
      <c r="KYB41" s="845"/>
      <c r="KYC41" s="921"/>
      <c r="KYD41" s="845"/>
      <c r="KYE41" s="845"/>
      <c r="KYF41" s="845"/>
      <c r="KYG41" s="845"/>
      <c r="KYH41" s="845"/>
      <c r="KYI41" s="845"/>
      <c r="KYJ41" s="845"/>
      <c r="KYK41" s="921"/>
      <c r="KYL41" s="845"/>
      <c r="KYM41" s="845"/>
      <c r="KYN41" s="845"/>
      <c r="KYO41" s="845"/>
      <c r="KYP41" s="845"/>
      <c r="KYQ41" s="845"/>
      <c r="KYR41" s="845"/>
      <c r="KYS41" s="921"/>
      <c r="KYT41" s="845"/>
      <c r="KYU41" s="845"/>
      <c r="KYV41" s="845"/>
      <c r="KYW41" s="845"/>
      <c r="KYX41" s="845"/>
      <c r="KYY41" s="845"/>
      <c r="KYZ41" s="845"/>
      <c r="KZA41" s="921"/>
      <c r="KZB41" s="845"/>
      <c r="KZC41" s="845"/>
      <c r="KZD41" s="845"/>
      <c r="KZE41" s="845"/>
      <c r="KZF41" s="845"/>
      <c r="KZG41" s="845"/>
      <c r="KZH41" s="845"/>
      <c r="KZI41" s="921"/>
      <c r="KZJ41" s="845"/>
      <c r="KZK41" s="845"/>
      <c r="KZL41" s="845"/>
      <c r="KZM41" s="845"/>
      <c r="KZN41" s="845"/>
      <c r="KZO41" s="845"/>
      <c r="KZP41" s="845"/>
      <c r="KZQ41" s="921"/>
      <c r="KZR41" s="845"/>
      <c r="KZS41" s="845"/>
      <c r="KZT41" s="845"/>
      <c r="KZU41" s="845"/>
      <c r="KZV41" s="845"/>
      <c r="KZW41" s="845"/>
      <c r="KZX41" s="845"/>
      <c r="KZY41" s="921"/>
      <c r="KZZ41" s="845"/>
      <c r="LAA41" s="845"/>
      <c r="LAB41" s="845"/>
      <c r="LAC41" s="845"/>
      <c r="LAD41" s="845"/>
      <c r="LAE41" s="845"/>
      <c r="LAF41" s="845"/>
      <c r="LAG41" s="921"/>
      <c r="LAH41" s="845"/>
      <c r="LAI41" s="845"/>
      <c r="LAJ41" s="845"/>
      <c r="LAK41" s="845"/>
      <c r="LAL41" s="845"/>
      <c r="LAM41" s="845"/>
      <c r="LAN41" s="845"/>
      <c r="LAO41" s="921"/>
      <c r="LAP41" s="845"/>
      <c r="LAQ41" s="845"/>
      <c r="LAR41" s="845"/>
      <c r="LAS41" s="845"/>
      <c r="LAT41" s="845"/>
      <c r="LAU41" s="845"/>
      <c r="LAV41" s="845"/>
      <c r="LAW41" s="921"/>
      <c r="LAX41" s="845"/>
      <c r="LAY41" s="845"/>
      <c r="LAZ41" s="845"/>
      <c r="LBA41" s="845"/>
      <c r="LBB41" s="845"/>
      <c r="LBC41" s="845"/>
      <c r="LBD41" s="845"/>
      <c r="LBE41" s="921"/>
      <c r="LBF41" s="845"/>
      <c r="LBG41" s="845"/>
      <c r="LBH41" s="845"/>
      <c r="LBI41" s="845"/>
      <c r="LBJ41" s="845"/>
      <c r="LBK41" s="845"/>
      <c r="LBL41" s="845"/>
      <c r="LBM41" s="921"/>
      <c r="LBN41" s="845"/>
      <c r="LBO41" s="845"/>
      <c r="LBP41" s="845"/>
      <c r="LBQ41" s="845"/>
      <c r="LBR41" s="845"/>
      <c r="LBS41" s="845"/>
      <c r="LBT41" s="845"/>
      <c r="LBU41" s="921"/>
      <c r="LBV41" s="845"/>
      <c r="LBW41" s="845"/>
      <c r="LBX41" s="845"/>
      <c r="LBY41" s="845"/>
      <c r="LBZ41" s="845"/>
      <c r="LCA41" s="845"/>
      <c r="LCB41" s="845"/>
      <c r="LCC41" s="921"/>
      <c r="LCD41" s="845"/>
      <c r="LCE41" s="845"/>
      <c r="LCF41" s="845"/>
      <c r="LCG41" s="845"/>
      <c r="LCH41" s="845"/>
      <c r="LCI41" s="845"/>
      <c r="LCJ41" s="845"/>
      <c r="LCK41" s="921"/>
      <c r="LCL41" s="845"/>
      <c r="LCM41" s="845"/>
      <c r="LCN41" s="845"/>
      <c r="LCO41" s="845"/>
      <c r="LCP41" s="845"/>
      <c r="LCQ41" s="845"/>
      <c r="LCR41" s="845"/>
      <c r="LCS41" s="921"/>
      <c r="LCT41" s="845"/>
      <c r="LCU41" s="845"/>
      <c r="LCV41" s="845"/>
      <c r="LCW41" s="845"/>
      <c r="LCX41" s="845"/>
      <c r="LCY41" s="845"/>
      <c r="LCZ41" s="845"/>
      <c r="LDA41" s="921"/>
      <c r="LDB41" s="845"/>
      <c r="LDC41" s="845"/>
      <c r="LDD41" s="845"/>
      <c r="LDE41" s="845"/>
      <c r="LDF41" s="845"/>
      <c r="LDG41" s="845"/>
      <c r="LDH41" s="845"/>
      <c r="LDI41" s="921"/>
      <c r="LDJ41" s="845"/>
      <c r="LDK41" s="845"/>
      <c r="LDL41" s="845"/>
      <c r="LDM41" s="845"/>
      <c r="LDN41" s="845"/>
      <c r="LDO41" s="845"/>
      <c r="LDP41" s="845"/>
      <c r="LDQ41" s="921"/>
      <c r="LDR41" s="845"/>
      <c r="LDS41" s="845"/>
      <c r="LDT41" s="845"/>
      <c r="LDU41" s="845"/>
      <c r="LDV41" s="845"/>
      <c r="LDW41" s="845"/>
      <c r="LDX41" s="845"/>
      <c r="LDY41" s="921"/>
      <c r="LDZ41" s="845"/>
      <c r="LEA41" s="845"/>
      <c r="LEB41" s="845"/>
      <c r="LEC41" s="845"/>
      <c r="LED41" s="845"/>
      <c r="LEE41" s="845"/>
      <c r="LEF41" s="845"/>
      <c r="LEG41" s="921"/>
      <c r="LEH41" s="845"/>
      <c r="LEI41" s="845"/>
      <c r="LEJ41" s="845"/>
      <c r="LEK41" s="845"/>
      <c r="LEL41" s="845"/>
      <c r="LEM41" s="845"/>
      <c r="LEN41" s="845"/>
      <c r="LEO41" s="921"/>
      <c r="LEP41" s="845"/>
      <c r="LEQ41" s="845"/>
      <c r="LER41" s="845"/>
      <c r="LES41" s="845"/>
      <c r="LET41" s="845"/>
      <c r="LEU41" s="845"/>
      <c r="LEV41" s="845"/>
      <c r="LEW41" s="921"/>
      <c r="LEX41" s="845"/>
      <c r="LEY41" s="845"/>
      <c r="LEZ41" s="845"/>
      <c r="LFA41" s="845"/>
      <c r="LFB41" s="845"/>
      <c r="LFC41" s="845"/>
      <c r="LFD41" s="845"/>
      <c r="LFE41" s="921"/>
      <c r="LFF41" s="845"/>
      <c r="LFG41" s="845"/>
      <c r="LFH41" s="845"/>
      <c r="LFI41" s="845"/>
      <c r="LFJ41" s="845"/>
      <c r="LFK41" s="845"/>
      <c r="LFL41" s="845"/>
      <c r="LFM41" s="921"/>
      <c r="LFN41" s="845"/>
      <c r="LFO41" s="845"/>
      <c r="LFP41" s="845"/>
      <c r="LFQ41" s="845"/>
      <c r="LFR41" s="845"/>
      <c r="LFS41" s="845"/>
      <c r="LFT41" s="845"/>
      <c r="LFU41" s="921"/>
      <c r="LFV41" s="845"/>
      <c r="LFW41" s="845"/>
      <c r="LFX41" s="845"/>
      <c r="LFY41" s="845"/>
      <c r="LFZ41" s="845"/>
      <c r="LGA41" s="845"/>
      <c r="LGB41" s="845"/>
      <c r="LGC41" s="921"/>
      <c r="LGD41" s="845"/>
      <c r="LGE41" s="845"/>
      <c r="LGF41" s="845"/>
      <c r="LGG41" s="845"/>
      <c r="LGH41" s="845"/>
      <c r="LGI41" s="845"/>
      <c r="LGJ41" s="845"/>
      <c r="LGK41" s="921"/>
      <c r="LGL41" s="845"/>
      <c r="LGM41" s="845"/>
      <c r="LGN41" s="845"/>
      <c r="LGO41" s="845"/>
      <c r="LGP41" s="845"/>
      <c r="LGQ41" s="845"/>
      <c r="LGR41" s="845"/>
      <c r="LGS41" s="921"/>
      <c r="LGT41" s="845"/>
      <c r="LGU41" s="845"/>
      <c r="LGV41" s="845"/>
      <c r="LGW41" s="845"/>
      <c r="LGX41" s="845"/>
      <c r="LGY41" s="845"/>
      <c r="LGZ41" s="845"/>
      <c r="LHA41" s="921"/>
      <c r="LHB41" s="845"/>
      <c r="LHC41" s="845"/>
      <c r="LHD41" s="845"/>
      <c r="LHE41" s="845"/>
      <c r="LHF41" s="845"/>
      <c r="LHG41" s="845"/>
      <c r="LHH41" s="845"/>
      <c r="LHI41" s="921"/>
      <c r="LHJ41" s="845"/>
      <c r="LHK41" s="845"/>
      <c r="LHL41" s="845"/>
      <c r="LHM41" s="845"/>
      <c r="LHN41" s="845"/>
      <c r="LHO41" s="845"/>
      <c r="LHP41" s="845"/>
      <c r="LHQ41" s="921"/>
      <c r="LHR41" s="845"/>
      <c r="LHS41" s="845"/>
      <c r="LHT41" s="845"/>
      <c r="LHU41" s="845"/>
      <c r="LHV41" s="845"/>
      <c r="LHW41" s="845"/>
      <c r="LHX41" s="845"/>
      <c r="LHY41" s="921"/>
      <c r="LHZ41" s="845"/>
      <c r="LIA41" s="845"/>
      <c r="LIB41" s="845"/>
      <c r="LIC41" s="845"/>
      <c r="LID41" s="845"/>
      <c r="LIE41" s="845"/>
      <c r="LIF41" s="845"/>
      <c r="LIG41" s="921"/>
      <c r="LIH41" s="845"/>
      <c r="LII41" s="845"/>
      <c r="LIJ41" s="845"/>
      <c r="LIK41" s="845"/>
      <c r="LIL41" s="845"/>
      <c r="LIM41" s="845"/>
      <c r="LIN41" s="845"/>
      <c r="LIO41" s="921"/>
      <c r="LIP41" s="845"/>
      <c r="LIQ41" s="845"/>
      <c r="LIR41" s="845"/>
      <c r="LIS41" s="845"/>
      <c r="LIT41" s="845"/>
      <c r="LIU41" s="845"/>
      <c r="LIV41" s="845"/>
      <c r="LIW41" s="921"/>
      <c r="LIX41" s="845"/>
      <c r="LIY41" s="845"/>
      <c r="LIZ41" s="845"/>
      <c r="LJA41" s="845"/>
      <c r="LJB41" s="845"/>
      <c r="LJC41" s="845"/>
      <c r="LJD41" s="845"/>
      <c r="LJE41" s="921"/>
      <c r="LJF41" s="845"/>
      <c r="LJG41" s="845"/>
      <c r="LJH41" s="845"/>
      <c r="LJI41" s="845"/>
      <c r="LJJ41" s="845"/>
      <c r="LJK41" s="845"/>
      <c r="LJL41" s="845"/>
      <c r="LJM41" s="921"/>
      <c r="LJN41" s="845"/>
      <c r="LJO41" s="845"/>
      <c r="LJP41" s="845"/>
      <c r="LJQ41" s="845"/>
      <c r="LJR41" s="845"/>
      <c r="LJS41" s="845"/>
      <c r="LJT41" s="845"/>
      <c r="LJU41" s="921"/>
      <c r="LJV41" s="845"/>
      <c r="LJW41" s="845"/>
      <c r="LJX41" s="845"/>
      <c r="LJY41" s="845"/>
      <c r="LJZ41" s="845"/>
      <c r="LKA41" s="845"/>
      <c r="LKB41" s="845"/>
      <c r="LKC41" s="921"/>
      <c r="LKD41" s="845"/>
      <c r="LKE41" s="845"/>
      <c r="LKF41" s="845"/>
      <c r="LKG41" s="845"/>
      <c r="LKH41" s="845"/>
      <c r="LKI41" s="845"/>
      <c r="LKJ41" s="845"/>
      <c r="LKK41" s="921"/>
      <c r="LKL41" s="845"/>
      <c r="LKM41" s="845"/>
      <c r="LKN41" s="845"/>
      <c r="LKO41" s="845"/>
      <c r="LKP41" s="845"/>
      <c r="LKQ41" s="845"/>
      <c r="LKR41" s="845"/>
      <c r="LKS41" s="921"/>
      <c r="LKT41" s="845"/>
      <c r="LKU41" s="845"/>
      <c r="LKV41" s="845"/>
      <c r="LKW41" s="845"/>
      <c r="LKX41" s="845"/>
      <c r="LKY41" s="845"/>
      <c r="LKZ41" s="845"/>
      <c r="LLA41" s="921"/>
      <c r="LLB41" s="845"/>
      <c r="LLC41" s="845"/>
      <c r="LLD41" s="845"/>
      <c r="LLE41" s="845"/>
      <c r="LLF41" s="845"/>
      <c r="LLG41" s="845"/>
      <c r="LLH41" s="845"/>
      <c r="LLI41" s="921"/>
      <c r="LLJ41" s="845"/>
      <c r="LLK41" s="845"/>
      <c r="LLL41" s="845"/>
      <c r="LLM41" s="845"/>
      <c r="LLN41" s="845"/>
      <c r="LLO41" s="845"/>
      <c r="LLP41" s="845"/>
      <c r="LLQ41" s="921"/>
      <c r="LLR41" s="845"/>
      <c r="LLS41" s="845"/>
      <c r="LLT41" s="845"/>
      <c r="LLU41" s="845"/>
      <c r="LLV41" s="845"/>
      <c r="LLW41" s="845"/>
      <c r="LLX41" s="845"/>
      <c r="LLY41" s="921"/>
      <c r="LLZ41" s="845"/>
      <c r="LMA41" s="845"/>
      <c r="LMB41" s="845"/>
      <c r="LMC41" s="845"/>
      <c r="LMD41" s="845"/>
      <c r="LME41" s="845"/>
      <c r="LMF41" s="845"/>
      <c r="LMG41" s="921"/>
      <c r="LMH41" s="845"/>
      <c r="LMI41" s="845"/>
      <c r="LMJ41" s="845"/>
      <c r="LMK41" s="845"/>
      <c r="LML41" s="845"/>
      <c r="LMM41" s="845"/>
      <c r="LMN41" s="845"/>
      <c r="LMO41" s="921"/>
      <c r="LMP41" s="845"/>
      <c r="LMQ41" s="845"/>
      <c r="LMR41" s="845"/>
      <c r="LMS41" s="845"/>
      <c r="LMT41" s="845"/>
      <c r="LMU41" s="845"/>
      <c r="LMV41" s="845"/>
      <c r="LMW41" s="921"/>
      <c r="LMX41" s="845"/>
      <c r="LMY41" s="845"/>
      <c r="LMZ41" s="845"/>
      <c r="LNA41" s="845"/>
      <c r="LNB41" s="845"/>
      <c r="LNC41" s="845"/>
      <c r="LND41" s="845"/>
      <c r="LNE41" s="921"/>
      <c r="LNF41" s="845"/>
      <c r="LNG41" s="845"/>
      <c r="LNH41" s="845"/>
      <c r="LNI41" s="845"/>
      <c r="LNJ41" s="845"/>
      <c r="LNK41" s="845"/>
      <c r="LNL41" s="845"/>
      <c r="LNM41" s="921"/>
      <c r="LNN41" s="845"/>
      <c r="LNO41" s="845"/>
      <c r="LNP41" s="845"/>
      <c r="LNQ41" s="845"/>
      <c r="LNR41" s="845"/>
      <c r="LNS41" s="845"/>
      <c r="LNT41" s="845"/>
      <c r="LNU41" s="921"/>
      <c r="LNV41" s="845"/>
      <c r="LNW41" s="845"/>
      <c r="LNX41" s="845"/>
      <c r="LNY41" s="845"/>
      <c r="LNZ41" s="845"/>
      <c r="LOA41" s="845"/>
      <c r="LOB41" s="845"/>
      <c r="LOC41" s="921"/>
      <c r="LOD41" s="845"/>
      <c r="LOE41" s="845"/>
      <c r="LOF41" s="845"/>
      <c r="LOG41" s="845"/>
      <c r="LOH41" s="845"/>
      <c r="LOI41" s="845"/>
      <c r="LOJ41" s="845"/>
      <c r="LOK41" s="921"/>
      <c r="LOL41" s="845"/>
      <c r="LOM41" s="845"/>
      <c r="LON41" s="845"/>
      <c r="LOO41" s="845"/>
      <c r="LOP41" s="845"/>
      <c r="LOQ41" s="845"/>
      <c r="LOR41" s="845"/>
      <c r="LOS41" s="921"/>
      <c r="LOT41" s="845"/>
      <c r="LOU41" s="845"/>
      <c r="LOV41" s="845"/>
      <c r="LOW41" s="845"/>
      <c r="LOX41" s="845"/>
      <c r="LOY41" s="845"/>
      <c r="LOZ41" s="845"/>
      <c r="LPA41" s="921"/>
      <c r="LPB41" s="845"/>
      <c r="LPC41" s="845"/>
      <c r="LPD41" s="845"/>
      <c r="LPE41" s="845"/>
      <c r="LPF41" s="845"/>
      <c r="LPG41" s="845"/>
      <c r="LPH41" s="845"/>
      <c r="LPI41" s="921"/>
      <c r="LPJ41" s="845"/>
      <c r="LPK41" s="845"/>
      <c r="LPL41" s="845"/>
      <c r="LPM41" s="845"/>
      <c r="LPN41" s="845"/>
      <c r="LPO41" s="845"/>
      <c r="LPP41" s="845"/>
      <c r="LPQ41" s="921"/>
      <c r="LPR41" s="845"/>
      <c r="LPS41" s="845"/>
      <c r="LPT41" s="845"/>
      <c r="LPU41" s="845"/>
      <c r="LPV41" s="845"/>
      <c r="LPW41" s="845"/>
      <c r="LPX41" s="845"/>
      <c r="LPY41" s="921"/>
      <c r="LPZ41" s="845"/>
      <c r="LQA41" s="845"/>
      <c r="LQB41" s="845"/>
      <c r="LQC41" s="845"/>
      <c r="LQD41" s="845"/>
      <c r="LQE41" s="845"/>
      <c r="LQF41" s="845"/>
      <c r="LQG41" s="921"/>
      <c r="LQH41" s="845"/>
      <c r="LQI41" s="845"/>
      <c r="LQJ41" s="845"/>
      <c r="LQK41" s="845"/>
      <c r="LQL41" s="845"/>
      <c r="LQM41" s="845"/>
      <c r="LQN41" s="845"/>
      <c r="LQO41" s="921"/>
      <c r="LQP41" s="845"/>
      <c r="LQQ41" s="845"/>
      <c r="LQR41" s="845"/>
      <c r="LQS41" s="845"/>
      <c r="LQT41" s="845"/>
      <c r="LQU41" s="845"/>
      <c r="LQV41" s="845"/>
      <c r="LQW41" s="921"/>
      <c r="LQX41" s="845"/>
      <c r="LQY41" s="845"/>
      <c r="LQZ41" s="845"/>
      <c r="LRA41" s="845"/>
      <c r="LRB41" s="845"/>
      <c r="LRC41" s="845"/>
      <c r="LRD41" s="845"/>
      <c r="LRE41" s="921"/>
      <c r="LRF41" s="845"/>
      <c r="LRG41" s="845"/>
      <c r="LRH41" s="845"/>
      <c r="LRI41" s="845"/>
      <c r="LRJ41" s="845"/>
      <c r="LRK41" s="845"/>
      <c r="LRL41" s="845"/>
      <c r="LRM41" s="921"/>
      <c r="LRN41" s="845"/>
      <c r="LRO41" s="845"/>
      <c r="LRP41" s="845"/>
      <c r="LRQ41" s="845"/>
      <c r="LRR41" s="845"/>
      <c r="LRS41" s="845"/>
      <c r="LRT41" s="845"/>
      <c r="LRU41" s="921"/>
      <c r="LRV41" s="845"/>
      <c r="LRW41" s="845"/>
      <c r="LRX41" s="845"/>
      <c r="LRY41" s="845"/>
      <c r="LRZ41" s="845"/>
      <c r="LSA41" s="845"/>
      <c r="LSB41" s="845"/>
      <c r="LSC41" s="921"/>
      <c r="LSD41" s="845"/>
      <c r="LSE41" s="845"/>
      <c r="LSF41" s="845"/>
      <c r="LSG41" s="845"/>
      <c r="LSH41" s="845"/>
      <c r="LSI41" s="845"/>
      <c r="LSJ41" s="845"/>
      <c r="LSK41" s="921"/>
      <c r="LSL41" s="845"/>
      <c r="LSM41" s="845"/>
      <c r="LSN41" s="845"/>
      <c r="LSO41" s="845"/>
      <c r="LSP41" s="845"/>
      <c r="LSQ41" s="845"/>
      <c r="LSR41" s="845"/>
      <c r="LSS41" s="921"/>
      <c r="LST41" s="845"/>
      <c r="LSU41" s="845"/>
      <c r="LSV41" s="845"/>
      <c r="LSW41" s="845"/>
      <c r="LSX41" s="845"/>
      <c r="LSY41" s="845"/>
      <c r="LSZ41" s="845"/>
      <c r="LTA41" s="921"/>
      <c r="LTB41" s="845"/>
      <c r="LTC41" s="845"/>
      <c r="LTD41" s="845"/>
      <c r="LTE41" s="845"/>
      <c r="LTF41" s="845"/>
      <c r="LTG41" s="845"/>
      <c r="LTH41" s="845"/>
      <c r="LTI41" s="921"/>
      <c r="LTJ41" s="845"/>
      <c r="LTK41" s="845"/>
      <c r="LTL41" s="845"/>
      <c r="LTM41" s="845"/>
      <c r="LTN41" s="845"/>
      <c r="LTO41" s="845"/>
      <c r="LTP41" s="845"/>
      <c r="LTQ41" s="921"/>
      <c r="LTR41" s="845"/>
      <c r="LTS41" s="845"/>
      <c r="LTT41" s="845"/>
      <c r="LTU41" s="845"/>
      <c r="LTV41" s="845"/>
      <c r="LTW41" s="845"/>
      <c r="LTX41" s="845"/>
      <c r="LTY41" s="921"/>
      <c r="LTZ41" s="845"/>
      <c r="LUA41" s="845"/>
      <c r="LUB41" s="845"/>
      <c r="LUC41" s="845"/>
      <c r="LUD41" s="845"/>
      <c r="LUE41" s="845"/>
      <c r="LUF41" s="845"/>
      <c r="LUG41" s="921"/>
      <c r="LUH41" s="845"/>
      <c r="LUI41" s="845"/>
      <c r="LUJ41" s="845"/>
      <c r="LUK41" s="845"/>
      <c r="LUL41" s="845"/>
      <c r="LUM41" s="845"/>
      <c r="LUN41" s="845"/>
      <c r="LUO41" s="921"/>
      <c r="LUP41" s="845"/>
      <c r="LUQ41" s="845"/>
      <c r="LUR41" s="845"/>
      <c r="LUS41" s="845"/>
      <c r="LUT41" s="845"/>
      <c r="LUU41" s="845"/>
      <c r="LUV41" s="845"/>
      <c r="LUW41" s="921"/>
      <c r="LUX41" s="845"/>
      <c r="LUY41" s="845"/>
      <c r="LUZ41" s="845"/>
      <c r="LVA41" s="845"/>
      <c r="LVB41" s="845"/>
      <c r="LVC41" s="845"/>
      <c r="LVD41" s="845"/>
      <c r="LVE41" s="921"/>
      <c r="LVF41" s="845"/>
      <c r="LVG41" s="845"/>
      <c r="LVH41" s="845"/>
      <c r="LVI41" s="845"/>
      <c r="LVJ41" s="845"/>
      <c r="LVK41" s="845"/>
      <c r="LVL41" s="845"/>
      <c r="LVM41" s="921"/>
      <c r="LVN41" s="845"/>
      <c r="LVO41" s="845"/>
      <c r="LVP41" s="845"/>
      <c r="LVQ41" s="845"/>
      <c r="LVR41" s="845"/>
      <c r="LVS41" s="845"/>
      <c r="LVT41" s="845"/>
      <c r="LVU41" s="921"/>
      <c r="LVV41" s="845"/>
      <c r="LVW41" s="845"/>
      <c r="LVX41" s="845"/>
      <c r="LVY41" s="845"/>
      <c r="LVZ41" s="845"/>
      <c r="LWA41" s="845"/>
      <c r="LWB41" s="845"/>
      <c r="LWC41" s="921"/>
      <c r="LWD41" s="845"/>
      <c r="LWE41" s="845"/>
      <c r="LWF41" s="845"/>
      <c r="LWG41" s="845"/>
      <c r="LWH41" s="845"/>
      <c r="LWI41" s="845"/>
      <c r="LWJ41" s="845"/>
      <c r="LWK41" s="921"/>
      <c r="LWL41" s="845"/>
      <c r="LWM41" s="845"/>
      <c r="LWN41" s="845"/>
      <c r="LWO41" s="845"/>
      <c r="LWP41" s="845"/>
      <c r="LWQ41" s="845"/>
      <c r="LWR41" s="845"/>
      <c r="LWS41" s="921"/>
      <c r="LWT41" s="845"/>
      <c r="LWU41" s="845"/>
      <c r="LWV41" s="845"/>
      <c r="LWW41" s="845"/>
      <c r="LWX41" s="845"/>
      <c r="LWY41" s="845"/>
      <c r="LWZ41" s="845"/>
      <c r="LXA41" s="921"/>
      <c r="LXB41" s="845"/>
      <c r="LXC41" s="845"/>
      <c r="LXD41" s="845"/>
      <c r="LXE41" s="845"/>
      <c r="LXF41" s="845"/>
      <c r="LXG41" s="845"/>
      <c r="LXH41" s="845"/>
      <c r="LXI41" s="921"/>
      <c r="LXJ41" s="845"/>
      <c r="LXK41" s="845"/>
      <c r="LXL41" s="845"/>
      <c r="LXM41" s="845"/>
      <c r="LXN41" s="845"/>
      <c r="LXO41" s="845"/>
      <c r="LXP41" s="845"/>
      <c r="LXQ41" s="921"/>
      <c r="LXR41" s="845"/>
      <c r="LXS41" s="845"/>
      <c r="LXT41" s="845"/>
      <c r="LXU41" s="845"/>
      <c r="LXV41" s="845"/>
      <c r="LXW41" s="845"/>
      <c r="LXX41" s="845"/>
      <c r="LXY41" s="921"/>
      <c r="LXZ41" s="845"/>
      <c r="LYA41" s="845"/>
      <c r="LYB41" s="845"/>
      <c r="LYC41" s="845"/>
      <c r="LYD41" s="845"/>
      <c r="LYE41" s="845"/>
      <c r="LYF41" s="845"/>
      <c r="LYG41" s="921"/>
      <c r="LYH41" s="845"/>
      <c r="LYI41" s="845"/>
      <c r="LYJ41" s="845"/>
      <c r="LYK41" s="845"/>
      <c r="LYL41" s="845"/>
      <c r="LYM41" s="845"/>
      <c r="LYN41" s="845"/>
      <c r="LYO41" s="921"/>
      <c r="LYP41" s="845"/>
      <c r="LYQ41" s="845"/>
      <c r="LYR41" s="845"/>
      <c r="LYS41" s="845"/>
      <c r="LYT41" s="845"/>
      <c r="LYU41" s="845"/>
      <c r="LYV41" s="845"/>
      <c r="LYW41" s="921"/>
      <c r="LYX41" s="845"/>
      <c r="LYY41" s="845"/>
      <c r="LYZ41" s="845"/>
      <c r="LZA41" s="845"/>
      <c r="LZB41" s="845"/>
      <c r="LZC41" s="845"/>
      <c r="LZD41" s="845"/>
      <c r="LZE41" s="921"/>
      <c r="LZF41" s="845"/>
      <c r="LZG41" s="845"/>
      <c r="LZH41" s="845"/>
      <c r="LZI41" s="845"/>
      <c r="LZJ41" s="845"/>
      <c r="LZK41" s="845"/>
      <c r="LZL41" s="845"/>
      <c r="LZM41" s="921"/>
      <c r="LZN41" s="845"/>
      <c r="LZO41" s="845"/>
      <c r="LZP41" s="845"/>
      <c r="LZQ41" s="845"/>
      <c r="LZR41" s="845"/>
      <c r="LZS41" s="845"/>
      <c r="LZT41" s="845"/>
      <c r="LZU41" s="921"/>
      <c r="LZV41" s="845"/>
      <c r="LZW41" s="845"/>
      <c r="LZX41" s="845"/>
      <c r="LZY41" s="845"/>
      <c r="LZZ41" s="845"/>
      <c r="MAA41" s="845"/>
      <c r="MAB41" s="845"/>
      <c r="MAC41" s="921"/>
      <c r="MAD41" s="845"/>
      <c r="MAE41" s="845"/>
      <c r="MAF41" s="845"/>
      <c r="MAG41" s="845"/>
      <c r="MAH41" s="845"/>
      <c r="MAI41" s="845"/>
      <c r="MAJ41" s="845"/>
      <c r="MAK41" s="921"/>
      <c r="MAL41" s="845"/>
      <c r="MAM41" s="845"/>
      <c r="MAN41" s="845"/>
      <c r="MAO41" s="845"/>
      <c r="MAP41" s="845"/>
      <c r="MAQ41" s="845"/>
      <c r="MAR41" s="845"/>
      <c r="MAS41" s="921"/>
      <c r="MAT41" s="845"/>
      <c r="MAU41" s="845"/>
      <c r="MAV41" s="845"/>
      <c r="MAW41" s="845"/>
      <c r="MAX41" s="845"/>
      <c r="MAY41" s="845"/>
      <c r="MAZ41" s="845"/>
      <c r="MBA41" s="921"/>
      <c r="MBB41" s="845"/>
      <c r="MBC41" s="845"/>
      <c r="MBD41" s="845"/>
      <c r="MBE41" s="845"/>
      <c r="MBF41" s="845"/>
      <c r="MBG41" s="845"/>
      <c r="MBH41" s="845"/>
      <c r="MBI41" s="921"/>
      <c r="MBJ41" s="845"/>
      <c r="MBK41" s="845"/>
      <c r="MBL41" s="845"/>
      <c r="MBM41" s="845"/>
      <c r="MBN41" s="845"/>
      <c r="MBO41" s="845"/>
      <c r="MBP41" s="845"/>
      <c r="MBQ41" s="921"/>
      <c r="MBR41" s="845"/>
      <c r="MBS41" s="845"/>
      <c r="MBT41" s="845"/>
      <c r="MBU41" s="845"/>
      <c r="MBV41" s="845"/>
      <c r="MBW41" s="845"/>
      <c r="MBX41" s="845"/>
      <c r="MBY41" s="921"/>
      <c r="MBZ41" s="845"/>
      <c r="MCA41" s="845"/>
      <c r="MCB41" s="845"/>
      <c r="MCC41" s="845"/>
      <c r="MCD41" s="845"/>
      <c r="MCE41" s="845"/>
      <c r="MCF41" s="845"/>
      <c r="MCG41" s="921"/>
      <c r="MCH41" s="845"/>
      <c r="MCI41" s="845"/>
      <c r="MCJ41" s="845"/>
      <c r="MCK41" s="845"/>
      <c r="MCL41" s="845"/>
      <c r="MCM41" s="845"/>
      <c r="MCN41" s="845"/>
      <c r="MCO41" s="921"/>
      <c r="MCP41" s="845"/>
      <c r="MCQ41" s="845"/>
      <c r="MCR41" s="845"/>
      <c r="MCS41" s="845"/>
      <c r="MCT41" s="845"/>
      <c r="MCU41" s="845"/>
      <c r="MCV41" s="845"/>
      <c r="MCW41" s="921"/>
      <c r="MCX41" s="845"/>
      <c r="MCY41" s="845"/>
      <c r="MCZ41" s="845"/>
      <c r="MDA41" s="845"/>
      <c r="MDB41" s="845"/>
      <c r="MDC41" s="845"/>
      <c r="MDD41" s="845"/>
      <c r="MDE41" s="921"/>
      <c r="MDF41" s="845"/>
      <c r="MDG41" s="845"/>
      <c r="MDH41" s="845"/>
      <c r="MDI41" s="845"/>
      <c r="MDJ41" s="845"/>
      <c r="MDK41" s="845"/>
      <c r="MDL41" s="845"/>
      <c r="MDM41" s="921"/>
      <c r="MDN41" s="845"/>
      <c r="MDO41" s="845"/>
      <c r="MDP41" s="845"/>
      <c r="MDQ41" s="845"/>
      <c r="MDR41" s="845"/>
      <c r="MDS41" s="845"/>
      <c r="MDT41" s="845"/>
      <c r="MDU41" s="921"/>
      <c r="MDV41" s="845"/>
      <c r="MDW41" s="845"/>
      <c r="MDX41" s="845"/>
      <c r="MDY41" s="845"/>
      <c r="MDZ41" s="845"/>
      <c r="MEA41" s="845"/>
      <c r="MEB41" s="845"/>
      <c r="MEC41" s="921"/>
      <c r="MED41" s="845"/>
      <c r="MEE41" s="845"/>
      <c r="MEF41" s="845"/>
      <c r="MEG41" s="845"/>
      <c r="MEH41" s="845"/>
      <c r="MEI41" s="845"/>
      <c r="MEJ41" s="845"/>
      <c r="MEK41" s="921"/>
      <c r="MEL41" s="845"/>
      <c r="MEM41" s="845"/>
      <c r="MEN41" s="845"/>
      <c r="MEO41" s="845"/>
      <c r="MEP41" s="845"/>
      <c r="MEQ41" s="845"/>
      <c r="MER41" s="845"/>
      <c r="MES41" s="921"/>
      <c r="MET41" s="845"/>
      <c r="MEU41" s="845"/>
      <c r="MEV41" s="845"/>
      <c r="MEW41" s="845"/>
      <c r="MEX41" s="845"/>
      <c r="MEY41" s="845"/>
      <c r="MEZ41" s="845"/>
      <c r="MFA41" s="921"/>
      <c r="MFB41" s="845"/>
      <c r="MFC41" s="845"/>
      <c r="MFD41" s="845"/>
      <c r="MFE41" s="845"/>
      <c r="MFF41" s="845"/>
      <c r="MFG41" s="845"/>
      <c r="MFH41" s="845"/>
      <c r="MFI41" s="921"/>
      <c r="MFJ41" s="845"/>
      <c r="MFK41" s="845"/>
      <c r="MFL41" s="845"/>
      <c r="MFM41" s="845"/>
      <c r="MFN41" s="845"/>
      <c r="MFO41" s="845"/>
      <c r="MFP41" s="845"/>
      <c r="MFQ41" s="921"/>
      <c r="MFR41" s="845"/>
      <c r="MFS41" s="845"/>
      <c r="MFT41" s="845"/>
      <c r="MFU41" s="845"/>
      <c r="MFV41" s="845"/>
      <c r="MFW41" s="845"/>
      <c r="MFX41" s="845"/>
      <c r="MFY41" s="921"/>
      <c r="MFZ41" s="845"/>
      <c r="MGA41" s="845"/>
      <c r="MGB41" s="845"/>
      <c r="MGC41" s="845"/>
      <c r="MGD41" s="845"/>
      <c r="MGE41" s="845"/>
      <c r="MGF41" s="845"/>
      <c r="MGG41" s="921"/>
      <c r="MGH41" s="845"/>
      <c r="MGI41" s="845"/>
      <c r="MGJ41" s="845"/>
      <c r="MGK41" s="845"/>
      <c r="MGL41" s="845"/>
      <c r="MGM41" s="845"/>
      <c r="MGN41" s="845"/>
      <c r="MGO41" s="921"/>
      <c r="MGP41" s="845"/>
      <c r="MGQ41" s="845"/>
      <c r="MGR41" s="845"/>
      <c r="MGS41" s="845"/>
      <c r="MGT41" s="845"/>
      <c r="MGU41" s="845"/>
      <c r="MGV41" s="845"/>
      <c r="MGW41" s="921"/>
      <c r="MGX41" s="845"/>
      <c r="MGY41" s="845"/>
      <c r="MGZ41" s="845"/>
      <c r="MHA41" s="845"/>
      <c r="MHB41" s="845"/>
      <c r="MHC41" s="845"/>
      <c r="MHD41" s="845"/>
      <c r="MHE41" s="921"/>
      <c r="MHF41" s="845"/>
      <c r="MHG41" s="845"/>
      <c r="MHH41" s="845"/>
      <c r="MHI41" s="845"/>
      <c r="MHJ41" s="845"/>
      <c r="MHK41" s="845"/>
      <c r="MHL41" s="845"/>
      <c r="MHM41" s="921"/>
      <c r="MHN41" s="845"/>
      <c r="MHO41" s="845"/>
      <c r="MHP41" s="845"/>
      <c r="MHQ41" s="845"/>
      <c r="MHR41" s="845"/>
      <c r="MHS41" s="845"/>
      <c r="MHT41" s="845"/>
      <c r="MHU41" s="921"/>
      <c r="MHV41" s="845"/>
      <c r="MHW41" s="845"/>
      <c r="MHX41" s="845"/>
      <c r="MHY41" s="845"/>
      <c r="MHZ41" s="845"/>
      <c r="MIA41" s="845"/>
      <c r="MIB41" s="845"/>
      <c r="MIC41" s="921"/>
      <c r="MID41" s="845"/>
      <c r="MIE41" s="845"/>
      <c r="MIF41" s="845"/>
      <c r="MIG41" s="845"/>
      <c r="MIH41" s="845"/>
      <c r="MII41" s="845"/>
      <c r="MIJ41" s="845"/>
      <c r="MIK41" s="921"/>
      <c r="MIL41" s="845"/>
      <c r="MIM41" s="845"/>
      <c r="MIN41" s="845"/>
      <c r="MIO41" s="845"/>
      <c r="MIP41" s="845"/>
      <c r="MIQ41" s="845"/>
      <c r="MIR41" s="845"/>
      <c r="MIS41" s="921"/>
      <c r="MIT41" s="845"/>
      <c r="MIU41" s="845"/>
      <c r="MIV41" s="845"/>
      <c r="MIW41" s="845"/>
      <c r="MIX41" s="845"/>
      <c r="MIY41" s="845"/>
      <c r="MIZ41" s="845"/>
      <c r="MJA41" s="921"/>
      <c r="MJB41" s="845"/>
      <c r="MJC41" s="845"/>
      <c r="MJD41" s="845"/>
      <c r="MJE41" s="845"/>
      <c r="MJF41" s="845"/>
      <c r="MJG41" s="845"/>
      <c r="MJH41" s="845"/>
      <c r="MJI41" s="921"/>
      <c r="MJJ41" s="845"/>
      <c r="MJK41" s="845"/>
      <c r="MJL41" s="845"/>
      <c r="MJM41" s="845"/>
      <c r="MJN41" s="845"/>
      <c r="MJO41" s="845"/>
      <c r="MJP41" s="845"/>
      <c r="MJQ41" s="921"/>
      <c r="MJR41" s="845"/>
      <c r="MJS41" s="845"/>
      <c r="MJT41" s="845"/>
      <c r="MJU41" s="845"/>
      <c r="MJV41" s="845"/>
      <c r="MJW41" s="845"/>
      <c r="MJX41" s="845"/>
      <c r="MJY41" s="921"/>
      <c r="MJZ41" s="845"/>
      <c r="MKA41" s="845"/>
      <c r="MKB41" s="845"/>
      <c r="MKC41" s="845"/>
      <c r="MKD41" s="845"/>
      <c r="MKE41" s="845"/>
      <c r="MKF41" s="845"/>
      <c r="MKG41" s="921"/>
      <c r="MKH41" s="845"/>
      <c r="MKI41" s="845"/>
      <c r="MKJ41" s="845"/>
      <c r="MKK41" s="845"/>
      <c r="MKL41" s="845"/>
      <c r="MKM41" s="845"/>
      <c r="MKN41" s="845"/>
      <c r="MKO41" s="921"/>
      <c r="MKP41" s="845"/>
      <c r="MKQ41" s="845"/>
      <c r="MKR41" s="845"/>
      <c r="MKS41" s="845"/>
      <c r="MKT41" s="845"/>
      <c r="MKU41" s="845"/>
      <c r="MKV41" s="845"/>
      <c r="MKW41" s="921"/>
      <c r="MKX41" s="845"/>
      <c r="MKY41" s="845"/>
      <c r="MKZ41" s="845"/>
      <c r="MLA41" s="845"/>
      <c r="MLB41" s="845"/>
      <c r="MLC41" s="845"/>
      <c r="MLD41" s="845"/>
      <c r="MLE41" s="921"/>
      <c r="MLF41" s="845"/>
      <c r="MLG41" s="845"/>
      <c r="MLH41" s="845"/>
      <c r="MLI41" s="845"/>
      <c r="MLJ41" s="845"/>
      <c r="MLK41" s="845"/>
      <c r="MLL41" s="845"/>
      <c r="MLM41" s="921"/>
      <c r="MLN41" s="845"/>
      <c r="MLO41" s="845"/>
      <c r="MLP41" s="845"/>
      <c r="MLQ41" s="845"/>
      <c r="MLR41" s="845"/>
      <c r="MLS41" s="845"/>
      <c r="MLT41" s="845"/>
      <c r="MLU41" s="921"/>
      <c r="MLV41" s="845"/>
      <c r="MLW41" s="845"/>
      <c r="MLX41" s="845"/>
      <c r="MLY41" s="845"/>
      <c r="MLZ41" s="845"/>
      <c r="MMA41" s="845"/>
      <c r="MMB41" s="845"/>
      <c r="MMC41" s="921"/>
      <c r="MMD41" s="845"/>
      <c r="MME41" s="845"/>
      <c r="MMF41" s="845"/>
      <c r="MMG41" s="845"/>
      <c r="MMH41" s="845"/>
      <c r="MMI41" s="845"/>
      <c r="MMJ41" s="845"/>
      <c r="MMK41" s="921"/>
      <c r="MML41" s="845"/>
      <c r="MMM41" s="845"/>
      <c r="MMN41" s="845"/>
      <c r="MMO41" s="845"/>
      <c r="MMP41" s="845"/>
      <c r="MMQ41" s="845"/>
      <c r="MMR41" s="845"/>
      <c r="MMS41" s="921"/>
      <c r="MMT41" s="845"/>
      <c r="MMU41" s="845"/>
      <c r="MMV41" s="845"/>
      <c r="MMW41" s="845"/>
      <c r="MMX41" s="845"/>
      <c r="MMY41" s="845"/>
      <c r="MMZ41" s="845"/>
      <c r="MNA41" s="921"/>
      <c r="MNB41" s="845"/>
      <c r="MNC41" s="845"/>
      <c r="MND41" s="845"/>
      <c r="MNE41" s="845"/>
      <c r="MNF41" s="845"/>
      <c r="MNG41" s="845"/>
      <c r="MNH41" s="845"/>
      <c r="MNI41" s="921"/>
      <c r="MNJ41" s="845"/>
      <c r="MNK41" s="845"/>
      <c r="MNL41" s="845"/>
      <c r="MNM41" s="845"/>
      <c r="MNN41" s="845"/>
      <c r="MNO41" s="845"/>
      <c r="MNP41" s="845"/>
      <c r="MNQ41" s="921"/>
      <c r="MNR41" s="845"/>
      <c r="MNS41" s="845"/>
      <c r="MNT41" s="845"/>
      <c r="MNU41" s="845"/>
      <c r="MNV41" s="845"/>
      <c r="MNW41" s="845"/>
      <c r="MNX41" s="845"/>
      <c r="MNY41" s="921"/>
      <c r="MNZ41" s="845"/>
      <c r="MOA41" s="845"/>
      <c r="MOB41" s="845"/>
      <c r="MOC41" s="845"/>
      <c r="MOD41" s="845"/>
      <c r="MOE41" s="845"/>
      <c r="MOF41" s="845"/>
      <c r="MOG41" s="921"/>
      <c r="MOH41" s="845"/>
      <c r="MOI41" s="845"/>
      <c r="MOJ41" s="845"/>
      <c r="MOK41" s="845"/>
      <c r="MOL41" s="845"/>
      <c r="MOM41" s="845"/>
      <c r="MON41" s="845"/>
      <c r="MOO41" s="921"/>
      <c r="MOP41" s="845"/>
      <c r="MOQ41" s="845"/>
      <c r="MOR41" s="845"/>
      <c r="MOS41" s="845"/>
      <c r="MOT41" s="845"/>
      <c r="MOU41" s="845"/>
      <c r="MOV41" s="845"/>
      <c r="MOW41" s="921"/>
      <c r="MOX41" s="845"/>
      <c r="MOY41" s="845"/>
      <c r="MOZ41" s="845"/>
      <c r="MPA41" s="845"/>
      <c r="MPB41" s="845"/>
      <c r="MPC41" s="845"/>
      <c r="MPD41" s="845"/>
      <c r="MPE41" s="921"/>
      <c r="MPF41" s="845"/>
      <c r="MPG41" s="845"/>
      <c r="MPH41" s="845"/>
      <c r="MPI41" s="845"/>
      <c r="MPJ41" s="845"/>
      <c r="MPK41" s="845"/>
      <c r="MPL41" s="845"/>
      <c r="MPM41" s="921"/>
      <c r="MPN41" s="845"/>
      <c r="MPO41" s="845"/>
      <c r="MPP41" s="845"/>
      <c r="MPQ41" s="845"/>
      <c r="MPR41" s="845"/>
      <c r="MPS41" s="845"/>
      <c r="MPT41" s="845"/>
      <c r="MPU41" s="921"/>
      <c r="MPV41" s="845"/>
      <c r="MPW41" s="845"/>
      <c r="MPX41" s="845"/>
      <c r="MPY41" s="845"/>
      <c r="MPZ41" s="845"/>
      <c r="MQA41" s="845"/>
      <c r="MQB41" s="845"/>
      <c r="MQC41" s="921"/>
      <c r="MQD41" s="845"/>
      <c r="MQE41" s="845"/>
      <c r="MQF41" s="845"/>
      <c r="MQG41" s="845"/>
      <c r="MQH41" s="845"/>
      <c r="MQI41" s="845"/>
      <c r="MQJ41" s="845"/>
      <c r="MQK41" s="921"/>
      <c r="MQL41" s="845"/>
      <c r="MQM41" s="845"/>
      <c r="MQN41" s="845"/>
      <c r="MQO41" s="845"/>
      <c r="MQP41" s="845"/>
      <c r="MQQ41" s="845"/>
      <c r="MQR41" s="845"/>
      <c r="MQS41" s="921"/>
      <c r="MQT41" s="845"/>
      <c r="MQU41" s="845"/>
      <c r="MQV41" s="845"/>
      <c r="MQW41" s="845"/>
      <c r="MQX41" s="845"/>
      <c r="MQY41" s="845"/>
      <c r="MQZ41" s="845"/>
      <c r="MRA41" s="921"/>
      <c r="MRB41" s="845"/>
      <c r="MRC41" s="845"/>
      <c r="MRD41" s="845"/>
      <c r="MRE41" s="845"/>
      <c r="MRF41" s="845"/>
      <c r="MRG41" s="845"/>
      <c r="MRH41" s="845"/>
      <c r="MRI41" s="921"/>
      <c r="MRJ41" s="845"/>
      <c r="MRK41" s="845"/>
      <c r="MRL41" s="845"/>
      <c r="MRM41" s="845"/>
      <c r="MRN41" s="845"/>
      <c r="MRO41" s="845"/>
      <c r="MRP41" s="845"/>
      <c r="MRQ41" s="921"/>
      <c r="MRR41" s="845"/>
      <c r="MRS41" s="845"/>
      <c r="MRT41" s="845"/>
      <c r="MRU41" s="845"/>
      <c r="MRV41" s="845"/>
      <c r="MRW41" s="845"/>
      <c r="MRX41" s="845"/>
      <c r="MRY41" s="921"/>
      <c r="MRZ41" s="845"/>
      <c r="MSA41" s="845"/>
      <c r="MSB41" s="845"/>
      <c r="MSC41" s="845"/>
      <c r="MSD41" s="845"/>
      <c r="MSE41" s="845"/>
      <c r="MSF41" s="845"/>
      <c r="MSG41" s="921"/>
      <c r="MSH41" s="845"/>
      <c r="MSI41" s="845"/>
      <c r="MSJ41" s="845"/>
      <c r="MSK41" s="845"/>
      <c r="MSL41" s="845"/>
      <c r="MSM41" s="845"/>
      <c r="MSN41" s="845"/>
      <c r="MSO41" s="921"/>
      <c r="MSP41" s="845"/>
      <c r="MSQ41" s="845"/>
      <c r="MSR41" s="845"/>
      <c r="MSS41" s="845"/>
      <c r="MST41" s="845"/>
      <c r="MSU41" s="845"/>
      <c r="MSV41" s="845"/>
      <c r="MSW41" s="921"/>
      <c r="MSX41" s="845"/>
      <c r="MSY41" s="845"/>
      <c r="MSZ41" s="845"/>
      <c r="MTA41" s="845"/>
      <c r="MTB41" s="845"/>
      <c r="MTC41" s="845"/>
      <c r="MTD41" s="845"/>
      <c r="MTE41" s="921"/>
      <c r="MTF41" s="845"/>
      <c r="MTG41" s="845"/>
      <c r="MTH41" s="845"/>
      <c r="MTI41" s="845"/>
      <c r="MTJ41" s="845"/>
      <c r="MTK41" s="845"/>
      <c r="MTL41" s="845"/>
      <c r="MTM41" s="921"/>
      <c r="MTN41" s="845"/>
      <c r="MTO41" s="845"/>
      <c r="MTP41" s="845"/>
      <c r="MTQ41" s="845"/>
      <c r="MTR41" s="845"/>
      <c r="MTS41" s="845"/>
      <c r="MTT41" s="845"/>
      <c r="MTU41" s="921"/>
      <c r="MTV41" s="845"/>
      <c r="MTW41" s="845"/>
      <c r="MTX41" s="845"/>
      <c r="MTY41" s="845"/>
      <c r="MTZ41" s="845"/>
      <c r="MUA41" s="845"/>
      <c r="MUB41" s="845"/>
      <c r="MUC41" s="921"/>
      <c r="MUD41" s="845"/>
      <c r="MUE41" s="845"/>
      <c r="MUF41" s="845"/>
      <c r="MUG41" s="845"/>
      <c r="MUH41" s="845"/>
      <c r="MUI41" s="845"/>
      <c r="MUJ41" s="845"/>
      <c r="MUK41" s="921"/>
      <c r="MUL41" s="845"/>
      <c r="MUM41" s="845"/>
      <c r="MUN41" s="845"/>
      <c r="MUO41" s="845"/>
      <c r="MUP41" s="845"/>
      <c r="MUQ41" s="845"/>
      <c r="MUR41" s="845"/>
      <c r="MUS41" s="921"/>
      <c r="MUT41" s="845"/>
      <c r="MUU41" s="845"/>
      <c r="MUV41" s="845"/>
      <c r="MUW41" s="845"/>
      <c r="MUX41" s="845"/>
      <c r="MUY41" s="845"/>
      <c r="MUZ41" s="845"/>
      <c r="MVA41" s="921"/>
      <c r="MVB41" s="845"/>
      <c r="MVC41" s="845"/>
      <c r="MVD41" s="845"/>
      <c r="MVE41" s="845"/>
      <c r="MVF41" s="845"/>
      <c r="MVG41" s="845"/>
      <c r="MVH41" s="845"/>
      <c r="MVI41" s="921"/>
      <c r="MVJ41" s="845"/>
      <c r="MVK41" s="845"/>
      <c r="MVL41" s="845"/>
      <c r="MVM41" s="845"/>
      <c r="MVN41" s="845"/>
      <c r="MVO41" s="845"/>
      <c r="MVP41" s="845"/>
      <c r="MVQ41" s="921"/>
      <c r="MVR41" s="845"/>
      <c r="MVS41" s="845"/>
      <c r="MVT41" s="845"/>
      <c r="MVU41" s="845"/>
      <c r="MVV41" s="845"/>
      <c r="MVW41" s="845"/>
      <c r="MVX41" s="845"/>
      <c r="MVY41" s="921"/>
      <c r="MVZ41" s="845"/>
      <c r="MWA41" s="845"/>
      <c r="MWB41" s="845"/>
      <c r="MWC41" s="845"/>
      <c r="MWD41" s="845"/>
      <c r="MWE41" s="845"/>
      <c r="MWF41" s="845"/>
      <c r="MWG41" s="921"/>
      <c r="MWH41" s="845"/>
      <c r="MWI41" s="845"/>
      <c r="MWJ41" s="845"/>
      <c r="MWK41" s="845"/>
      <c r="MWL41" s="845"/>
      <c r="MWM41" s="845"/>
      <c r="MWN41" s="845"/>
      <c r="MWO41" s="921"/>
      <c r="MWP41" s="845"/>
      <c r="MWQ41" s="845"/>
      <c r="MWR41" s="845"/>
      <c r="MWS41" s="845"/>
      <c r="MWT41" s="845"/>
      <c r="MWU41" s="845"/>
      <c r="MWV41" s="845"/>
      <c r="MWW41" s="921"/>
      <c r="MWX41" s="845"/>
      <c r="MWY41" s="845"/>
      <c r="MWZ41" s="845"/>
      <c r="MXA41" s="845"/>
      <c r="MXB41" s="845"/>
      <c r="MXC41" s="845"/>
      <c r="MXD41" s="845"/>
      <c r="MXE41" s="921"/>
      <c r="MXF41" s="845"/>
      <c r="MXG41" s="845"/>
      <c r="MXH41" s="845"/>
      <c r="MXI41" s="845"/>
      <c r="MXJ41" s="845"/>
      <c r="MXK41" s="845"/>
      <c r="MXL41" s="845"/>
      <c r="MXM41" s="921"/>
      <c r="MXN41" s="845"/>
      <c r="MXO41" s="845"/>
      <c r="MXP41" s="845"/>
      <c r="MXQ41" s="845"/>
      <c r="MXR41" s="845"/>
      <c r="MXS41" s="845"/>
      <c r="MXT41" s="845"/>
      <c r="MXU41" s="921"/>
      <c r="MXV41" s="845"/>
      <c r="MXW41" s="845"/>
      <c r="MXX41" s="845"/>
      <c r="MXY41" s="845"/>
      <c r="MXZ41" s="845"/>
      <c r="MYA41" s="845"/>
      <c r="MYB41" s="845"/>
      <c r="MYC41" s="921"/>
      <c r="MYD41" s="845"/>
      <c r="MYE41" s="845"/>
      <c r="MYF41" s="845"/>
      <c r="MYG41" s="845"/>
      <c r="MYH41" s="845"/>
      <c r="MYI41" s="845"/>
      <c r="MYJ41" s="845"/>
      <c r="MYK41" s="921"/>
      <c r="MYL41" s="845"/>
      <c r="MYM41" s="845"/>
      <c r="MYN41" s="845"/>
      <c r="MYO41" s="845"/>
      <c r="MYP41" s="845"/>
      <c r="MYQ41" s="845"/>
      <c r="MYR41" s="845"/>
      <c r="MYS41" s="921"/>
      <c r="MYT41" s="845"/>
      <c r="MYU41" s="845"/>
      <c r="MYV41" s="845"/>
      <c r="MYW41" s="845"/>
      <c r="MYX41" s="845"/>
      <c r="MYY41" s="845"/>
      <c r="MYZ41" s="845"/>
      <c r="MZA41" s="921"/>
      <c r="MZB41" s="845"/>
      <c r="MZC41" s="845"/>
      <c r="MZD41" s="845"/>
      <c r="MZE41" s="845"/>
      <c r="MZF41" s="845"/>
      <c r="MZG41" s="845"/>
      <c r="MZH41" s="845"/>
      <c r="MZI41" s="921"/>
      <c r="MZJ41" s="845"/>
      <c r="MZK41" s="845"/>
      <c r="MZL41" s="845"/>
      <c r="MZM41" s="845"/>
      <c r="MZN41" s="845"/>
      <c r="MZO41" s="845"/>
      <c r="MZP41" s="845"/>
      <c r="MZQ41" s="921"/>
      <c r="MZR41" s="845"/>
      <c r="MZS41" s="845"/>
      <c r="MZT41" s="845"/>
      <c r="MZU41" s="845"/>
      <c r="MZV41" s="845"/>
      <c r="MZW41" s="845"/>
      <c r="MZX41" s="845"/>
      <c r="MZY41" s="921"/>
      <c r="MZZ41" s="845"/>
      <c r="NAA41" s="845"/>
      <c r="NAB41" s="845"/>
      <c r="NAC41" s="845"/>
      <c r="NAD41" s="845"/>
      <c r="NAE41" s="845"/>
      <c r="NAF41" s="845"/>
      <c r="NAG41" s="921"/>
      <c r="NAH41" s="845"/>
      <c r="NAI41" s="845"/>
      <c r="NAJ41" s="845"/>
      <c r="NAK41" s="845"/>
      <c r="NAL41" s="845"/>
      <c r="NAM41" s="845"/>
      <c r="NAN41" s="845"/>
      <c r="NAO41" s="921"/>
      <c r="NAP41" s="845"/>
      <c r="NAQ41" s="845"/>
      <c r="NAR41" s="845"/>
      <c r="NAS41" s="845"/>
      <c r="NAT41" s="845"/>
      <c r="NAU41" s="845"/>
      <c r="NAV41" s="845"/>
      <c r="NAW41" s="921"/>
      <c r="NAX41" s="845"/>
      <c r="NAY41" s="845"/>
      <c r="NAZ41" s="845"/>
      <c r="NBA41" s="845"/>
      <c r="NBB41" s="845"/>
      <c r="NBC41" s="845"/>
      <c r="NBD41" s="845"/>
      <c r="NBE41" s="921"/>
      <c r="NBF41" s="845"/>
      <c r="NBG41" s="845"/>
      <c r="NBH41" s="845"/>
      <c r="NBI41" s="845"/>
      <c r="NBJ41" s="845"/>
      <c r="NBK41" s="845"/>
      <c r="NBL41" s="845"/>
      <c r="NBM41" s="921"/>
      <c r="NBN41" s="845"/>
      <c r="NBO41" s="845"/>
      <c r="NBP41" s="845"/>
      <c r="NBQ41" s="845"/>
      <c r="NBR41" s="845"/>
      <c r="NBS41" s="845"/>
      <c r="NBT41" s="845"/>
      <c r="NBU41" s="921"/>
      <c r="NBV41" s="845"/>
      <c r="NBW41" s="845"/>
      <c r="NBX41" s="845"/>
      <c r="NBY41" s="845"/>
      <c r="NBZ41" s="845"/>
      <c r="NCA41" s="845"/>
      <c r="NCB41" s="845"/>
      <c r="NCC41" s="921"/>
      <c r="NCD41" s="845"/>
      <c r="NCE41" s="845"/>
      <c r="NCF41" s="845"/>
      <c r="NCG41" s="845"/>
      <c r="NCH41" s="845"/>
      <c r="NCI41" s="845"/>
      <c r="NCJ41" s="845"/>
      <c r="NCK41" s="921"/>
      <c r="NCL41" s="845"/>
      <c r="NCM41" s="845"/>
      <c r="NCN41" s="845"/>
      <c r="NCO41" s="845"/>
      <c r="NCP41" s="845"/>
      <c r="NCQ41" s="845"/>
      <c r="NCR41" s="845"/>
      <c r="NCS41" s="921"/>
      <c r="NCT41" s="845"/>
      <c r="NCU41" s="845"/>
      <c r="NCV41" s="845"/>
      <c r="NCW41" s="845"/>
      <c r="NCX41" s="845"/>
      <c r="NCY41" s="845"/>
      <c r="NCZ41" s="845"/>
      <c r="NDA41" s="921"/>
      <c r="NDB41" s="845"/>
      <c r="NDC41" s="845"/>
      <c r="NDD41" s="845"/>
      <c r="NDE41" s="845"/>
      <c r="NDF41" s="845"/>
      <c r="NDG41" s="845"/>
      <c r="NDH41" s="845"/>
      <c r="NDI41" s="921"/>
      <c r="NDJ41" s="845"/>
      <c r="NDK41" s="845"/>
      <c r="NDL41" s="845"/>
      <c r="NDM41" s="845"/>
      <c r="NDN41" s="845"/>
      <c r="NDO41" s="845"/>
      <c r="NDP41" s="845"/>
      <c r="NDQ41" s="921"/>
      <c r="NDR41" s="845"/>
      <c r="NDS41" s="845"/>
      <c r="NDT41" s="845"/>
      <c r="NDU41" s="845"/>
      <c r="NDV41" s="845"/>
      <c r="NDW41" s="845"/>
      <c r="NDX41" s="845"/>
      <c r="NDY41" s="921"/>
      <c r="NDZ41" s="845"/>
      <c r="NEA41" s="845"/>
      <c r="NEB41" s="845"/>
      <c r="NEC41" s="845"/>
      <c r="NED41" s="845"/>
      <c r="NEE41" s="845"/>
      <c r="NEF41" s="845"/>
      <c r="NEG41" s="921"/>
      <c r="NEH41" s="845"/>
      <c r="NEI41" s="845"/>
      <c r="NEJ41" s="845"/>
      <c r="NEK41" s="845"/>
      <c r="NEL41" s="845"/>
      <c r="NEM41" s="845"/>
      <c r="NEN41" s="845"/>
      <c r="NEO41" s="921"/>
      <c r="NEP41" s="845"/>
      <c r="NEQ41" s="845"/>
      <c r="NER41" s="845"/>
      <c r="NES41" s="845"/>
      <c r="NET41" s="845"/>
      <c r="NEU41" s="845"/>
      <c r="NEV41" s="845"/>
      <c r="NEW41" s="921"/>
      <c r="NEX41" s="845"/>
      <c r="NEY41" s="845"/>
      <c r="NEZ41" s="845"/>
      <c r="NFA41" s="845"/>
      <c r="NFB41" s="845"/>
      <c r="NFC41" s="845"/>
      <c r="NFD41" s="845"/>
      <c r="NFE41" s="921"/>
      <c r="NFF41" s="845"/>
      <c r="NFG41" s="845"/>
      <c r="NFH41" s="845"/>
      <c r="NFI41" s="845"/>
      <c r="NFJ41" s="845"/>
      <c r="NFK41" s="845"/>
      <c r="NFL41" s="845"/>
      <c r="NFM41" s="921"/>
      <c r="NFN41" s="845"/>
      <c r="NFO41" s="845"/>
      <c r="NFP41" s="845"/>
      <c r="NFQ41" s="845"/>
      <c r="NFR41" s="845"/>
      <c r="NFS41" s="845"/>
      <c r="NFT41" s="845"/>
      <c r="NFU41" s="921"/>
      <c r="NFV41" s="845"/>
      <c r="NFW41" s="845"/>
      <c r="NFX41" s="845"/>
      <c r="NFY41" s="845"/>
      <c r="NFZ41" s="845"/>
      <c r="NGA41" s="845"/>
      <c r="NGB41" s="845"/>
      <c r="NGC41" s="921"/>
      <c r="NGD41" s="845"/>
      <c r="NGE41" s="845"/>
      <c r="NGF41" s="845"/>
      <c r="NGG41" s="845"/>
      <c r="NGH41" s="845"/>
      <c r="NGI41" s="845"/>
      <c r="NGJ41" s="845"/>
      <c r="NGK41" s="921"/>
      <c r="NGL41" s="845"/>
      <c r="NGM41" s="845"/>
      <c r="NGN41" s="845"/>
      <c r="NGO41" s="845"/>
      <c r="NGP41" s="845"/>
      <c r="NGQ41" s="845"/>
      <c r="NGR41" s="845"/>
      <c r="NGS41" s="921"/>
      <c r="NGT41" s="845"/>
      <c r="NGU41" s="845"/>
      <c r="NGV41" s="845"/>
      <c r="NGW41" s="845"/>
      <c r="NGX41" s="845"/>
      <c r="NGY41" s="845"/>
      <c r="NGZ41" s="845"/>
      <c r="NHA41" s="921"/>
      <c r="NHB41" s="845"/>
      <c r="NHC41" s="845"/>
      <c r="NHD41" s="845"/>
      <c r="NHE41" s="845"/>
      <c r="NHF41" s="845"/>
      <c r="NHG41" s="845"/>
      <c r="NHH41" s="845"/>
      <c r="NHI41" s="921"/>
      <c r="NHJ41" s="845"/>
      <c r="NHK41" s="845"/>
      <c r="NHL41" s="845"/>
      <c r="NHM41" s="845"/>
      <c r="NHN41" s="845"/>
      <c r="NHO41" s="845"/>
      <c r="NHP41" s="845"/>
      <c r="NHQ41" s="921"/>
      <c r="NHR41" s="845"/>
      <c r="NHS41" s="845"/>
      <c r="NHT41" s="845"/>
      <c r="NHU41" s="845"/>
      <c r="NHV41" s="845"/>
      <c r="NHW41" s="845"/>
      <c r="NHX41" s="845"/>
      <c r="NHY41" s="921"/>
      <c r="NHZ41" s="845"/>
      <c r="NIA41" s="845"/>
      <c r="NIB41" s="845"/>
      <c r="NIC41" s="845"/>
      <c r="NID41" s="845"/>
      <c r="NIE41" s="845"/>
      <c r="NIF41" s="845"/>
      <c r="NIG41" s="921"/>
      <c r="NIH41" s="845"/>
      <c r="NII41" s="845"/>
      <c r="NIJ41" s="845"/>
      <c r="NIK41" s="845"/>
      <c r="NIL41" s="845"/>
      <c r="NIM41" s="845"/>
      <c r="NIN41" s="845"/>
      <c r="NIO41" s="921"/>
      <c r="NIP41" s="845"/>
      <c r="NIQ41" s="845"/>
      <c r="NIR41" s="845"/>
      <c r="NIS41" s="845"/>
      <c r="NIT41" s="845"/>
      <c r="NIU41" s="845"/>
      <c r="NIV41" s="845"/>
      <c r="NIW41" s="921"/>
      <c r="NIX41" s="845"/>
      <c r="NIY41" s="845"/>
      <c r="NIZ41" s="845"/>
      <c r="NJA41" s="845"/>
      <c r="NJB41" s="845"/>
      <c r="NJC41" s="845"/>
      <c r="NJD41" s="845"/>
      <c r="NJE41" s="921"/>
      <c r="NJF41" s="845"/>
      <c r="NJG41" s="845"/>
      <c r="NJH41" s="845"/>
      <c r="NJI41" s="845"/>
      <c r="NJJ41" s="845"/>
      <c r="NJK41" s="845"/>
      <c r="NJL41" s="845"/>
      <c r="NJM41" s="921"/>
      <c r="NJN41" s="845"/>
      <c r="NJO41" s="845"/>
      <c r="NJP41" s="845"/>
      <c r="NJQ41" s="845"/>
      <c r="NJR41" s="845"/>
      <c r="NJS41" s="845"/>
      <c r="NJT41" s="845"/>
      <c r="NJU41" s="921"/>
      <c r="NJV41" s="845"/>
      <c r="NJW41" s="845"/>
      <c r="NJX41" s="845"/>
      <c r="NJY41" s="845"/>
      <c r="NJZ41" s="845"/>
      <c r="NKA41" s="845"/>
      <c r="NKB41" s="845"/>
      <c r="NKC41" s="921"/>
      <c r="NKD41" s="845"/>
      <c r="NKE41" s="845"/>
      <c r="NKF41" s="845"/>
      <c r="NKG41" s="845"/>
      <c r="NKH41" s="845"/>
      <c r="NKI41" s="845"/>
      <c r="NKJ41" s="845"/>
      <c r="NKK41" s="921"/>
      <c r="NKL41" s="845"/>
      <c r="NKM41" s="845"/>
      <c r="NKN41" s="845"/>
      <c r="NKO41" s="845"/>
      <c r="NKP41" s="845"/>
      <c r="NKQ41" s="845"/>
      <c r="NKR41" s="845"/>
      <c r="NKS41" s="921"/>
      <c r="NKT41" s="845"/>
      <c r="NKU41" s="845"/>
      <c r="NKV41" s="845"/>
      <c r="NKW41" s="845"/>
      <c r="NKX41" s="845"/>
      <c r="NKY41" s="845"/>
      <c r="NKZ41" s="845"/>
      <c r="NLA41" s="921"/>
      <c r="NLB41" s="845"/>
      <c r="NLC41" s="845"/>
      <c r="NLD41" s="845"/>
      <c r="NLE41" s="845"/>
      <c r="NLF41" s="845"/>
      <c r="NLG41" s="845"/>
      <c r="NLH41" s="845"/>
      <c r="NLI41" s="921"/>
      <c r="NLJ41" s="845"/>
      <c r="NLK41" s="845"/>
      <c r="NLL41" s="845"/>
      <c r="NLM41" s="845"/>
      <c r="NLN41" s="845"/>
      <c r="NLO41" s="845"/>
      <c r="NLP41" s="845"/>
      <c r="NLQ41" s="921"/>
      <c r="NLR41" s="845"/>
      <c r="NLS41" s="845"/>
      <c r="NLT41" s="845"/>
      <c r="NLU41" s="845"/>
      <c r="NLV41" s="845"/>
      <c r="NLW41" s="845"/>
      <c r="NLX41" s="845"/>
      <c r="NLY41" s="921"/>
      <c r="NLZ41" s="845"/>
      <c r="NMA41" s="845"/>
      <c r="NMB41" s="845"/>
      <c r="NMC41" s="845"/>
      <c r="NMD41" s="845"/>
      <c r="NME41" s="845"/>
      <c r="NMF41" s="845"/>
      <c r="NMG41" s="921"/>
      <c r="NMH41" s="845"/>
      <c r="NMI41" s="845"/>
      <c r="NMJ41" s="845"/>
      <c r="NMK41" s="845"/>
      <c r="NML41" s="845"/>
      <c r="NMM41" s="845"/>
      <c r="NMN41" s="845"/>
      <c r="NMO41" s="921"/>
      <c r="NMP41" s="845"/>
      <c r="NMQ41" s="845"/>
      <c r="NMR41" s="845"/>
      <c r="NMS41" s="845"/>
      <c r="NMT41" s="845"/>
      <c r="NMU41" s="845"/>
      <c r="NMV41" s="845"/>
      <c r="NMW41" s="921"/>
      <c r="NMX41" s="845"/>
      <c r="NMY41" s="845"/>
      <c r="NMZ41" s="845"/>
      <c r="NNA41" s="845"/>
      <c r="NNB41" s="845"/>
      <c r="NNC41" s="845"/>
      <c r="NND41" s="845"/>
      <c r="NNE41" s="921"/>
      <c r="NNF41" s="845"/>
      <c r="NNG41" s="845"/>
      <c r="NNH41" s="845"/>
      <c r="NNI41" s="845"/>
      <c r="NNJ41" s="845"/>
      <c r="NNK41" s="845"/>
      <c r="NNL41" s="845"/>
      <c r="NNM41" s="921"/>
      <c r="NNN41" s="845"/>
      <c r="NNO41" s="845"/>
      <c r="NNP41" s="845"/>
      <c r="NNQ41" s="845"/>
      <c r="NNR41" s="845"/>
      <c r="NNS41" s="845"/>
      <c r="NNT41" s="845"/>
      <c r="NNU41" s="921"/>
      <c r="NNV41" s="845"/>
      <c r="NNW41" s="845"/>
      <c r="NNX41" s="845"/>
      <c r="NNY41" s="845"/>
      <c r="NNZ41" s="845"/>
      <c r="NOA41" s="845"/>
      <c r="NOB41" s="845"/>
      <c r="NOC41" s="921"/>
      <c r="NOD41" s="845"/>
      <c r="NOE41" s="845"/>
      <c r="NOF41" s="845"/>
      <c r="NOG41" s="845"/>
      <c r="NOH41" s="845"/>
      <c r="NOI41" s="845"/>
      <c r="NOJ41" s="845"/>
      <c r="NOK41" s="921"/>
      <c r="NOL41" s="845"/>
      <c r="NOM41" s="845"/>
      <c r="NON41" s="845"/>
      <c r="NOO41" s="845"/>
      <c r="NOP41" s="845"/>
      <c r="NOQ41" s="845"/>
      <c r="NOR41" s="845"/>
      <c r="NOS41" s="921"/>
      <c r="NOT41" s="845"/>
      <c r="NOU41" s="845"/>
      <c r="NOV41" s="845"/>
      <c r="NOW41" s="845"/>
      <c r="NOX41" s="845"/>
      <c r="NOY41" s="845"/>
      <c r="NOZ41" s="845"/>
      <c r="NPA41" s="921"/>
      <c r="NPB41" s="845"/>
      <c r="NPC41" s="845"/>
      <c r="NPD41" s="845"/>
      <c r="NPE41" s="845"/>
      <c r="NPF41" s="845"/>
      <c r="NPG41" s="845"/>
      <c r="NPH41" s="845"/>
      <c r="NPI41" s="921"/>
      <c r="NPJ41" s="845"/>
      <c r="NPK41" s="845"/>
      <c r="NPL41" s="845"/>
      <c r="NPM41" s="845"/>
      <c r="NPN41" s="845"/>
      <c r="NPO41" s="845"/>
      <c r="NPP41" s="845"/>
      <c r="NPQ41" s="921"/>
      <c r="NPR41" s="845"/>
      <c r="NPS41" s="845"/>
      <c r="NPT41" s="845"/>
      <c r="NPU41" s="845"/>
      <c r="NPV41" s="845"/>
      <c r="NPW41" s="845"/>
      <c r="NPX41" s="845"/>
      <c r="NPY41" s="921"/>
      <c r="NPZ41" s="845"/>
      <c r="NQA41" s="845"/>
      <c r="NQB41" s="845"/>
      <c r="NQC41" s="845"/>
      <c r="NQD41" s="845"/>
      <c r="NQE41" s="845"/>
      <c r="NQF41" s="845"/>
      <c r="NQG41" s="921"/>
      <c r="NQH41" s="845"/>
      <c r="NQI41" s="845"/>
      <c r="NQJ41" s="845"/>
      <c r="NQK41" s="845"/>
      <c r="NQL41" s="845"/>
      <c r="NQM41" s="845"/>
      <c r="NQN41" s="845"/>
      <c r="NQO41" s="921"/>
      <c r="NQP41" s="845"/>
      <c r="NQQ41" s="845"/>
      <c r="NQR41" s="845"/>
      <c r="NQS41" s="845"/>
      <c r="NQT41" s="845"/>
      <c r="NQU41" s="845"/>
      <c r="NQV41" s="845"/>
      <c r="NQW41" s="921"/>
      <c r="NQX41" s="845"/>
      <c r="NQY41" s="845"/>
      <c r="NQZ41" s="845"/>
      <c r="NRA41" s="845"/>
      <c r="NRB41" s="845"/>
      <c r="NRC41" s="845"/>
      <c r="NRD41" s="845"/>
      <c r="NRE41" s="921"/>
      <c r="NRF41" s="845"/>
      <c r="NRG41" s="845"/>
      <c r="NRH41" s="845"/>
      <c r="NRI41" s="845"/>
      <c r="NRJ41" s="845"/>
      <c r="NRK41" s="845"/>
      <c r="NRL41" s="845"/>
      <c r="NRM41" s="921"/>
      <c r="NRN41" s="845"/>
      <c r="NRO41" s="845"/>
      <c r="NRP41" s="845"/>
      <c r="NRQ41" s="845"/>
      <c r="NRR41" s="845"/>
      <c r="NRS41" s="845"/>
      <c r="NRT41" s="845"/>
      <c r="NRU41" s="921"/>
      <c r="NRV41" s="845"/>
      <c r="NRW41" s="845"/>
      <c r="NRX41" s="845"/>
      <c r="NRY41" s="845"/>
      <c r="NRZ41" s="845"/>
      <c r="NSA41" s="845"/>
      <c r="NSB41" s="845"/>
      <c r="NSC41" s="921"/>
      <c r="NSD41" s="845"/>
      <c r="NSE41" s="845"/>
      <c r="NSF41" s="845"/>
      <c r="NSG41" s="845"/>
      <c r="NSH41" s="845"/>
      <c r="NSI41" s="845"/>
      <c r="NSJ41" s="845"/>
      <c r="NSK41" s="921"/>
      <c r="NSL41" s="845"/>
      <c r="NSM41" s="845"/>
      <c r="NSN41" s="845"/>
      <c r="NSO41" s="845"/>
      <c r="NSP41" s="845"/>
      <c r="NSQ41" s="845"/>
      <c r="NSR41" s="845"/>
      <c r="NSS41" s="921"/>
      <c r="NST41" s="845"/>
      <c r="NSU41" s="845"/>
      <c r="NSV41" s="845"/>
      <c r="NSW41" s="845"/>
      <c r="NSX41" s="845"/>
      <c r="NSY41" s="845"/>
      <c r="NSZ41" s="845"/>
      <c r="NTA41" s="921"/>
      <c r="NTB41" s="845"/>
      <c r="NTC41" s="845"/>
      <c r="NTD41" s="845"/>
      <c r="NTE41" s="845"/>
      <c r="NTF41" s="845"/>
      <c r="NTG41" s="845"/>
      <c r="NTH41" s="845"/>
      <c r="NTI41" s="921"/>
      <c r="NTJ41" s="845"/>
      <c r="NTK41" s="845"/>
      <c r="NTL41" s="845"/>
      <c r="NTM41" s="845"/>
      <c r="NTN41" s="845"/>
      <c r="NTO41" s="845"/>
      <c r="NTP41" s="845"/>
      <c r="NTQ41" s="921"/>
      <c r="NTR41" s="845"/>
      <c r="NTS41" s="845"/>
      <c r="NTT41" s="845"/>
      <c r="NTU41" s="845"/>
      <c r="NTV41" s="845"/>
      <c r="NTW41" s="845"/>
      <c r="NTX41" s="845"/>
      <c r="NTY41" s="921"/>
      <c r="NTZ41" s="845"/>
      <c r="NUA41" s="845"/>
      <c r="NUB41" s="845"/>
      <c r="NUC41" s="845"/>
      <c r="NUD41" s="845"/>
      <c r="NUE41" s="845"/>
      <c r="NUF41" s="845"/>
      <c r="NUG41" s="921"/>
      <c r="NUH41" s="845"/>
      <c r="NUI41" s="845"/>
      <c r="NUJ41" s="845"/>
      <c r="NUK41" s="845"/>
      <c r="NUL41" s="845"/>
      <c r="NUM41" s="845"/>
      <c r="NUN41" s="845"/>
      <c r="NUO41" s="921"/>
      <c r="NUP41" s="845"/>
      <c r="NUQ41" s="845"/>
      <c r="NUR41" s="845"/>
      <c r="NUS41" s="845"/>
      <c r="NUT41" s="845"/>
      <c r="NUU41" s="845"/>
      <c r="NUV41" s="845"/>
      <c r="NUW41" s="921"/>
      <c r="NUX41" s="845"/>
      <c r="NUY41" s="845"/>
      <c r="NUZ41" s="845"/>
      <c r="NVA41" s="845"/>
      <c r="NVB41" s="845"/>
      <c r="NVC41" s="845"/>
      <c r="NVD41" s="845"/>
      <c r="NVE41" s="921"/>
      <c r="NVF41" s="845"/>
      <c r="NVG41" s="845"/>
      <c r="NVH41" s="845"/>
      <c r="NVI41" s="845"/>
      <c r="NVJ41" s="845"/>
      <c r="NVK41" s="845"/>
      <c r="NVL41" s="845"/>
      <c r="NVM41" s="921"/>
      <c r="NVN41" s="845"/>
      <c r="NVO41" s="845"/>
      <c r="NVP41" s="845"/>
      <c r="NVQ41" s="845"/>
      <c r="NVR41" s="845"/>
      <c r="NVS41" s="845"/>
      <c r="NVT41" s="845"/>
      <c r="NVU41" s="921"/>
      <c r="NVV41" s="845"/>
      <c r="NVW41" s="845"/>
      <c r="NVX41" s="845"/>
      <c r="NVY41" s="845"/>
      <c r="NVZ41" s="845"/>
      <c r="NWA41" s="845"/>
      <c r="NWB41" s="845"/>
      <c r="NWC41" s="921"/>
      <c r="NWD41" s="845"/>
      <c r="NWE41" s="845"/>
      <c r="NWF41" s="845"/>
      <c r="NWG41" s="845"/>
      <c r="NWH41" s="845"/>
      <c r="NWI41" s="845"/>
      <c r="NWJ41" s="845"/>
      <c r="NWK41" s="921"/>
      <c r="NWL41" s="845"/>
      <c r="NWM41" s="845"/>
      <c r="NWN41" s="845"/>
      <c r="NWO41" s="845"/>
      <c r="NWP41" s="845"/>
      <c r="NWQ41" s="845"/>
      <c r="NWR41" s="845"/>
      <c r="NWS41" s="921"/>
      <c r="NWT41" s="845"/>
      <c r="NWU41" s="845"/>
      <c r="NWV41" s="845"/>
      <c r="NWW41" s="845"/>
      <c r="NWX41" s="845"/>
      <c r="NWY41" s="845"/>
      <c r="NWZ41" s="845"/>
      <c r="NXA41" s="921"/>
      <c r="NXB41" s="845"/>
      <c r="NXC41" s="845"/>
      <c r="NXD41" s="845"/>
      <c r="NXE41" s="845"/>
      <c r="NXF41" s="845"/>
      <c r="NXG41" s="845"/>
      <c r="NXH41" s="845"/>
      <c r="NXI41" s="921"/>
      <c r="NXJ41" s="845"/>
      <c r="NXK41" s="845"/>
      <c r="NXL41" s="845"/>
      <c r="NXM41" s="845"/>
      <c r="NXN41" s="845"/>
      <c r="NXO41" s="845"/>
      <c r="NXP41" s="845"/>
      <c r="NXQ41" s="921"/>
      <c r="NXR41" s="845"/>
      <c r="NXS41" s="845"/>
      <c r="NXT41" s="845"/>
      <c r="NXU41" s="845"/>
      <c r="NXV41" s="845"/>
      <c r="NXW41" s="845"/>
      <c r="NXX41" s="845"/>
      <c r="NXY41" s="921"/>
      <c r="NXZ41" s="845"/>
      <c r="NYA41" s="845"/>
      <c r="NYB41" s="845"/>
      <c r="NYC41" s="845"/>
      <c r="NYD41" s="845"/>
      <c r="NYE41" s="845"/>
      <c r="NYF41" s="845"/>
      <c r="NYG41" s="921"/>
      <c r="NYH41" s="845"/>
      <c r="NYI41" s="845"/>
      <c r="NYJ41" s="845"/>
      <c r="NYK41" s="845"/>
      <c r="NYL41" s="845"/>
      <c r="NYM41" s="845"/>
      <c r="NYN41" s="845"/>
      <c r="NYO41" s="921"/>
      <c r="NYP41" s="845"/>
      <c r="NYQ41" s="845"/>
      <c r="NYR41" s="845"/>
      <c r="NYS41" s="845"/>
      <c r="NYT41" s="845"/>
      <c r="NYU41" s="845"/>
      <c r="NYV41" s="845"/>
      <c r="NYW41" s="921"/>
      <c r="NYX41" s="845"/>
      <c r="NYY41" s="845"/>
      <c r="NYZ41" s="845"/>
      <c r="NZA41" s="845"/>
      <c r="NZB41" s="845"/>
      <c r="NZC41" s="845"/>
      <c r="NZD41" s="845"/>
      <c r="NZE41" s="921"/>
      <c r="NZF41" s="845"/>
      <c r="NZG41" s="845"/>
      <c r="NZH41" s="845"/>
      <c r="NZI41" s="845"/>
      <c r="NZJ41" s="845"/>
      <c r="NZK41" s="845"/>
      <c r="NZL41" s="845"/>
      <c r="NZM41" s="921"/>
      <c r="NZN41" s="845"/>
      <c r="NZO41" s="845"/>
      <c r="NZP41" s="845"/>
      <c r="NZQ41" s="845"/>
      <c r="NZR41" s="845"/>
      <c r="NZS41" s="845"/>
      <c r="NZT41" s="845"/>
      <c r="NZU41" s="921"/>
      <c r="NZV41" s="845"/>
      <c r="NZW41" s="845"/>
      <c r="NZX41" s="845"/>
      <c r="NZY41" s="845"/>
      <c r="NZZ41" s="845"/>
      <c r="OAA41" s="845"/>
      <c r="OAB41" s="845"/>
      <c r="OAC41" s="921"/>
      <c r="OAD41" s="845"/>
      <c r="OAE41" s="845"/>
      <c r="OAF41" s="845"/>
      <c r="OAG41" s="845"/>
      <c r="OAH41" s="845"/>
      <c r="OAI41" s="845"/>
      <c r="OAJ41" s="845"/>
      <c r="OAK41" s="921"/>
      <c r="OAL41" s="845"/>
      <c r="OAM41" s="845"/>
      <c r="OAN41" s="845"/>
      <c r="OAO41" s="845"/>
      <c r="OAP41" s="845"/>
      <c r="OAQ41" s="845"/>
      <c r="OAR41" s="845"/>
      <c r="OAS41" s="921"/>
      <c r="OAT41" s="845"/>
      <c r="OAU41" s="845"/>
      <c r="OAV41" s="845"/>
      <c r="OAW41" s="845"/>
      <c r="OAX41" s="845"/>
      <c r="OAY41" s="845"/>
      <c r="OAZ41" s="845"/>
      <c r="OBA41" s="921"/>
      <c r="OBB41" s="845"/>
      <c r="OBC41" s="845"/>
      <c r="OBD41" s="845"/>
      <c r="OBE41" s="845"/>
      <c r="OBF41" s="845"/>
      <c r="OBG41" s="845"/>
      <c r="OBH41" s="845"/>
      <c r="OBI41" s="921"/>
      <c r="OBJ41" s="845"/>
      <c r="OBK41" s="845"/>
      <c r="OBL41" s="845"/>
      <c r="OBM41" s="845"/>
      <c r="OBN41" s="845"/>
      <c r="OBO41" s="845"/>
      <c r="OBP41" s="845"/>
      <c r="OBQ41" s="921"/>
      <c r="OBR41" s="845"/>
      <c r="OBS41" s="845"/>
      <c r="OBT41" s="845"/>
      <c r="OBU41" s="845"/>
      <c r="OBV41" s="845"/>
      <c r="OBW41" s="845"/>
      <c r="OBX41" s="845"/>
      <c r="OBY41" s="921"/>
      <c r="OBZ41" s="845"/>
      <c r="OCA41" s="845"/>
      <c r="OCB41" s="845"/>
      <c r="OCC41" s="845"/>
      <c r="OCD41" s="845"/>
      <c r="OCE41" s="845"/>
      <c r="OCF41" s="845"/>
      <c r="OCG41" s="921"/>
      <c r="OCH41" s="845"/>
      <c r="OCI41" s="845"/>
      <c r="OCJ41" s="845"/>
      <c r="OCK41" s="845"/>
      <c r="OCL41" s="845"/>
      <c r="OCM41" s="845"/>
      <c r="OCN41" s="845"/>
      <c r="OCO41" s="921"/>
      <c r="OCP41" s="845"/>
      <c r="OCQ41" s="845"/>
      <c r="OCR41" s="845"/>
      <c r="OCS41" s="845"/>
      <c r="OCT41" s="845"/>
      <c r="OCU41" s="845"/>
      <c r="OCV41" s="845"/>
      <c r="OCW41" s="921"/>
      <c r="OCX41" s="845"/>
      <c r="OCY41" s="845"/>
      <c r="OCZ41" s="845"/>
      <c r="ODA41" s="845"/>
      <c r="ODB41" s="845"/>
      <c r="ODC41" s="845"/>
      <c r="ODD41" s="845"/>
      <c r="ODE41" s="921"/>
      <c r="ODF41" s="845"/>
      <c r="ODG41" s="845"/>
      <c r="ODH41" s="845"/>
      <c r="ODI41" s="845"/>
      <c r="ODJ41" s="845"/>
      <c r="ODK41" s="845"/>
      <c r="ODL41" s="845"/>
      <c r="ODM41" s="921"/>
      <c r="ODN41" s="845"/>
      <c r="ODO41" s="845"/>
      <c r="ODP41" s="845"/>
      <c r="ODQ41" s="845"/>
      <c r="ODR41" s="845"/>
      <c r="ODS41" s="845"/>
      <c r="ODT41" s="845"/>
      <c r="ODU41" s="921"/>
      <c r="ODV41" s="845"/>
      <c r="ODW41" s="845"/>
      <c r="ODX41" s="845"/>
      <c r="ODY41" s="845"/>
      <c r="ODZ41" s="845"/>
      <c r="OEA41" s="845"/>
      <c r="OEB41" s="845"/>
      <c r="OEC41" s="921"/>
      <c r="OED41" s="845"/>
      <c r="OEE41" s="845"/>
      <c r="OEF41" s="845"/>
      <c r="OEG41" s="845"/>
      <c r="OEH41" s="845"/>
      <c r="OEI41" s="845"/>
      <c r="OEJ41" s="845"/>
      <c r="OEK41" s="921"/>
      <c r="OEL41" s="845"/>
      <c r="OEM41" s="845"/>
      <c r="OEN41" s="845"/>
      <c r="OEO41" s="845"/>
      <c r="OEP41" s="845"/>
      <c r="OEQ41" s="845"/>
      <c r="OER41" s="845"/>
      <c r="OES41" s="921"/>
      <c r="OET41" s="845"/>
      <c r="OEU41" s="845"/>
      <c r="OEV41" s="845"/>
      <c r="OEW41" s="845"/>
      <c r="OEX41" s="845"/>
      <c r="OEY41" s="845"/>
      <c r="OEZ41" s="845"/>
      <c r="OFA41" s="921"/>
      <c r="OFB41" s="845"/>
      <c r="OFC41" s="845"/>
      <c r="OFD41" s="845"/>
      <c r="OFE41" s="845"/>
      <c r="OFF41" s="845"/>
      <c r="OFG41" s="845"/>
      <c r="OFH41" s="845"/>
      <c r="OFI41" s="921"/>
      <c r="OFJ41" s="845"/>
      <c r="OFK41" s="845"/>
      <c r="OFL41" s="845"/>
      <c r="OFM41" s="845"/>
      <c r="OFN41" s="845"/>
      <c r="OFO41" s="845"/>
      <c r="OFP41" s="845"/>
      <c r="OFQ41" s="921"/>
      <c r="OFR41" s="845"/>
      <c r="OFS41" s="845"/>
      <c r="OFT41" s="845"/>
      <c r="OFU41" s="845"/>
      <c r="OFV41" s="845"/>
      <c r="OFW41" s="845"/>
      <c r="OFX41" s="845"/>
      <c r="OFY41" s="921"/>
      <c r="OFZ41" s="845"/>
      <c r="OGA41" s="845"/>
      <c r="OGB41" s="845"/>
      <c r="OGC41" s="845"/>
      <c r="OGD41" s="845"/>
      <c r="OGE41" s="845"/>
      <c r="OGF41" s="845"/>
      <c r="OGG41" s="921"/>
      <c r="OGH41" s="845"/>
      <c r="OGI41" s="845"/>
      <c r="OGJ41" s="845"/>
      <c r="OGK41" s="845"/>
      <c r="OGL41" s="845"/>
      <c r="OGM41" s="845"/>
      <c r="OGN41" s="845"/>
      <c r="OGO41" s="921"/>
      <c r="OGP41" s="845"/>
      <c r="OGQ41" s="845"/>
      <c r="OGR41" s="845"/>
      <c r="OGS41" s="845"/>
      <c r="OGT41" s="845"/>
      <c r="OGU41" s="845"/>
      <c r="OGV41" s="845"/>
      <c r="OGW41" s="921"/>
      <c r="OGX41" s="845"/>
      <c r="OGY41" s="845"/>
      <c r="OGZ41" s="845"/>
      <c r="OHA41" s="845"/>
      <c r="OHB41" s="845"/>
      <c r="OHC41" s="845"/>
      <c r="OHD41" s="845"/>
      <c r="OHE41" s="921"/>
      <c r="OHF41" s="845"/>
      <c r="OHG41" s="845"/>
      <c r="OHH41" s="845"/>
      <c r="OHI41" s="845"/>
      <c r="OHJ41" s="845"/>
      <c r="OHK41" s="845"/>
      <c r="OHL41" s="845"/>
      <c r="OHM41" s="921"/>
      <c r="OHN41" s="845"/>
      <c r="OHO41" s="845"/>
      <c r="OHP41" s="845"/>
      <c r="OHQ41" s="845"/>
      <c r="OHR41" s="845"/>
      <c r="OHS41" s="845"/>
      <c r="OHT41" s="845"/>
      <c r="OHU41" s="921"/>
      <c r="OHV41" s="845"/>
      <c r="OHW41" s="845"/>
      <c r="OHX41" s="845"/>
      <c r="OHY41" s="845"/>
      <c r="OHZ41" s="845"/>
      <c r="OIA41" s="845"/>
      <c r="OIB41" s="845"/>
      <c r="OIC41" s="921"/>
      <c r="OID41" s="845"/>
      <c r="OIE41" s="845"/>
      <c r="OIF41" s="845"/>
      <c r="OIG41" s="845"/>
      <c r="OIH41" s="845"/>
      <c r="OII41" s="845"/>
      <c r="OIJ41" s="845"/>
      <c r="OIK41" s="921"/>
      <c r="OIL41" s="845"/>
      <c r="OIM41" s="845"/>
      <c r="OIN41" s="845"/>
      <c r="OIO41" s="845"/>
      <c r="OIP41" s="845"/>
      <c r="OIQ41" s="845"/>
      <c r="OIR41" s="845"/>
      <c r="OIS41" s="921"/>
      <c r="OIT41" s="845"/>
      <c r="OIU41" s="845"/>
      <c r="OIV41" s="845"/>
      <c r="OIW41" s="845"/>
      <c r="OIX41" s="845"/>
      <c r="OIY41" s="845"/>
      <c r="OIZ41" s="845"/>
      <c r="OJA41" s="921"/>
      <c r="OJB41" s="845"/>
      <c r="OJC41" s="845"/>
      <c r="OJD41" s="845"/>
      <c r="OJE41" s="845"/>
      <c r="OJF41" s="845"/>
      <c r="OJG41" s="845"/>
      <c r="OJH41" s="845"/>
      <c r="OJI41" s="921"/>
      <c r="OJJ41" s="845"/>
      <c r="OJK41" s="845"/>
      <c r="OJL41" s="845"/>
      <c r="OJM41" s="845"/>
      <c r="OJN41" s="845"/>
      <c r="OJO41" s="845"/>
      <c r="OJP41" s="845"/>
      <c r="OJQ41" s="921"/>
      <c r="OJR41" s="845"/>
      <c r="OJS41" s="845"/>
      <c r="OJT41" s="845"/>
      <c r="OJU41" s="845"/>
      <c r="OJV41" s="845"/>
      <c r="OJW41" s="845"/>
      <c r="OJX41" s="845"/>
      <c r="OJY41" s="921"/>
      <c r="OJZ41" s="845"/>
      <c r="OKA41" s="845"/>
      <c r="OKB41" s="845"/>
      <c r="OKC41" s="845"/>
      <c r="OKD41" s="845"/>
      <c r="OKE41" s="845"/>
      <c r="OKF41" s="845"/>
      <c r="OKG41" s="921"/>
      <c r="OKH41" s="845"/>
      <c r="OKI41" s="845"/>
      <c r="OKJ41" s="845"/>
      <c r="OKK41" s="845"/>
      <c r="OKL41" s="845"/>
      <c r="OKM41" s="845"/>
      <c r="OKN41" s="845"/>
      <c r="OKO41" s="921"/>
      <c r="OKP41" s="845"/>
      <c r="OKQ41" s="845"/>
      <c r="OKR41" s="845"/>
      <c r="OKS41" s="845"/>
      <c r="OKT41" s="845"/>
      <c r="OKU41" s="845"/>
      <c r="OKV41" s="845"/>
      <c r="OKW41" s="921"/>
      <c r="OKX41" s="845"/>
      <c r="OKY41" s="845"/>
      <c r="OKZ41" s="845"/>
      <c r="OLA41" s="845"/>
      <c r="OLB41" s="845"/>
      <c r="OLC41" s="845"/>
      <c r="OLD41" s="845"/>
      <c r="OLE41" s="921"/>
      <c r="OLF41" s="845"/>
      <c r="OLG41" s="845"/>
      <c r="OLH41" s="845"/>
      <c r="OLI41" s="845"/>
      <c r="OLJ41" s="845"/>
      <c r="OLK41" s="845"/>
      <c r="OLL41" s="845"/>
      <c r="OLM41" s="921"/>
      <c r="OLN41" s="845"/>
      <c r="OLO41" s="845"/>
      <c r="OLP41" s="845"/>
      <c r="OLQ41" s="845"/>
      <c r="OLR41" s="845"/>
      <c r="OLS41" s="845"/>
      <c r="OLT41" s="845"/>
      <c r="OLU41" s="921"/>
      <c r="OLV41" s="845"/>
      <c r="OLW41" s="845"/>
      <c r="OLX41" s="845"/>
      <c r="OLY41" s="845"/>
      <c r="OLZ41" s="845"/>
      <c r="OMA41" s="845"/>
      <c r="OMB41" s="845"/>
      <c r="OMC41" s="921"/>
      <c r="OMD41" s="845"/>
      <c r="OME41" s="845"/>
      <c r="OMF41" s="845"/>
      <c r="OMG41" s="845"/>
      <c r="OMH41" s="845"/>
      <c r="OMI41" s="845"/>
      <c r="OMJ41" s="845"/>
      <c r="OMK41" s="921"/>
      <c r="OML41" s="845"/>
      <c r="OMM41" s="845"/>
      <c r="OMN41" s="845"/>
      <c r="OMO41" s="845"/>
      <c r="OMP41" s="845"/>
      <c r="OMQ41" s="845"/>
      <c r="OMR41" s="845"/>
      <c r="OMS41" s="921"/>
      <c r="OMT41" s="845"/>
      <c r="OMU41" s="845"/>
      <c r="OMV41" s="845"/>
      <c r="OMW41" s="845"/>
      <c r="OMX41" s="845"/>
      <c r="OMY41" s="845"/>
      <c r="OMZ41" s="845"/>
      <c r="ONA41" s="921"/>
      <c r="ONB41" s="845"/>
      <c r="ONC41" s="845"/>
      <c r="OND41" s="845"/>
      <c r="ONE41" s="845"/>
      <c r="ONF41" s="845"/>
      <c r="ONG41" s="845"/>
      <c r="ONH41" s="845"/>
      <c r="ONI41" s="921"/>
      <c r="ONJ41" s="845"/>
      <c r="ONK41" s="845"/>
      <c r="ONL41" s="845"/>
      <c r="ONM41" s="845"/>
      <c r="ONN41" s="845"/>
      <c r="ONO41" s="845"/>
      <c r="ONP41" s="845"/>
      <c r="ONQ41" s="921"/>
      <c r="ONR41" s="845"/>
      <c r="ONS41" s="845"/>
      <c r="ONT41" s="845"/>
      <c r="ONU41" s="845"/>
      <c r="ONV41" s="845"/>
      <c r="ONW41" s="845"/>
      <c r="ONX41" s="845"/>
      <c r="ONY41" s="921"/>
      <c r="ONZ41" s="845"/>
      <c r="OOA41" s="845"/>
      <c r="OOB41" s="845"/>
      <c r="OOC41" s="845"/>
      <c r="OOD41" s="845"/>
      <c r="OOE41" s="845"/>
      <c r="OOF41" s="845"/>
      <c r="OOG41" s="921"/>
      <c r="OOH41" s="845"/>
      <c r="OOI41" s="845"/>
      <c r="OOJ41" s="845"/>
      <c r="OOK41" s="845"/>
      <c r="OOL41" s="845"/>
      <c r="OOM41" s="845"/>
      <c r="OON41" s="845"/>
      <c r="OOO41" s="921"/>
      <c r="OOP41" s="845"/>
      <c r="OOQ41" s="845"/>
      <c r="OOR41" s="845"/>
      <c r="OOS41" s="845"/>
      <c r="OOT41" s="845"/>
      <c r="OOU41" s="845"/>
      <c r="OOV41" s="845"/>
      <c r="OOW41" s="921"/>
      <c r="OOX41" s="845"/>
      <c r="OOY41" s="845"/>
      <c r="OOZ41" s="845"/>
      <c r="OPA41" s="845"/>
      <c r="OPB41" s="845"/>
      <c r="OPC41" s="845"/>
      <c r="OPD41" s="845"/>
      <c r="OPE41" s="921"/>
      <c r="OPF41" s="845"/>
      <c r="OPG41" s="845"/>
      <c r="OPH41" s="845"/>
      <c r="OPI41" s="845"/>
      <c r="OPJ41" s="845"/>
      <c r="OPK41" s="845"/>
      <c r="OPL41" s="845"/>
      <c r="OPM41" s="921"/>
      <c r="OPN41" s="845"/>
      <c r="OPO41" s="845"/>
      <c r="OPP41" s="845"/>
      <c r="OPQ41" s="845"/>
      <c r="OPR41" s="845"/>
      <c r="OPS41" s="845"/>
      <c r="OPT41" s="845"/>
      <c r="OPU41" s="921"/>
      <c r="OPV41" s="845"/>
      <c r="OPW41" s="845"/>
      <c r="OPX41" s="845"/>
      <c r="OPY41" s="845"/>
      <c r="OPZ41" s="845"/>
      <c r="OQA41" s="845"/>
      <c r="OQB41" s="845"/>
      <c r="OQC41" s="921"/>
      <c r="OQD41" s="845"/>
      <c r="OQE41" s="845"/>
      <c r="OQF41" s="845"/>
      <c r="OQG41" s="845"/>
      <c r="OQH41" s="845"/>
      <c r="OQI41" s="845"/>
      <c r="OQJ41" s="845"/>
      <c r="OQK41" s="921"/>
      <c r="OQL41" s="845"/>
      <c r="OQM41" s="845"/>
      <c r="OQN41" s="845"/>
      <c r="OQO41" s="845"/>
      <c r="OQP41" s="845"/>
      <c r="OQQ41" s="845"/>
      <c r="OQR41" s="845"/>
      <c r="OQS41" s="921"/>
      <c r="OQT41" s="845"/>
      <c r="OQU41" s="845"/>
      <c r="OQV41" s="845"/>
      <c r="OQW41" s="845"/>
      <c r="OQX41" s="845"/>
      <c r="OQY41" s="845"/>
      <c r="OQZ41" s="845"/>
      <c r="ORA41" s="921"/>
      <c r="ORB41" s="845"/>
      <c r="ORC41" s="845"/>
      <c r="ORD41" s="845"/>
      <c r="ORE41" s="845"/>
      <c r="ORF41" s="845"/>
      <c r="ORG41" s="845"/>
      <c r="ORH41" s="845"/>
      <c r="ORI41" s="921"/>
      <c r="ORJ41" s="845"/>
      <c r="ORK41" s="845"/>
      <c r="ORL41" s="845"/>
      <c r="ORM41" s="845"/>
      <c r="ORN41" s="845"/>
      <c r="ORO41" s="845"/>
      <c r="ORP41" s="845"/>
      <c r="ORQ41" s="921"/>
      <c r="ORR41" s="845"/>
      <c r="ORS41" s="845"/>
      <c r="ORT41" s="845"/>
      <c r="ORU41" s="845"/>
      <c r="ORV41" s="845"/>
      <c r="ORW41" s="845"/>
      <c r="ORX41" s="845"/>
      <c r="ORY41" s="921"/>
      <c r="ORZ41" s="845"/>
      <c r="OSA41" s="845"/>
      <c r="OSB41" s="845"/>
      <c r="OSC41" s="845"/>
      <c r="OSD41" s="845"/>
      <c r="OSE41" s="845"/>
      <c r="OSF41" s="845"/>
      <c r="OSG41" s="921"/>
      <c r="OSH41" s="845"/>
      <c r="OSI41" s="845"/>
      <c r="OSJ41" s="845"/>
      <c r="OSK41" s="845"/>
      <c r="OSL41" s="845"/>
      <c r="OSM41" s="845"/>
      <c r="OSN41" s="845"/>
      <c r="OSO41" s="921"/>
      <c r="OSP41" s="845"/>
      <c r="OSQ41" s="845"/>
      <c r="OSR41" s="845"/>
      <c r="OSS41" s="845"/>
      <c r="OST41" s="845"/>
      <c r="OSU41" s="845"/>
      <c r="OSV41" s="845"/>
      <c r="OSW41" s="921"/>
      <c r="OSX41" s="845"/>
      <c r="OSY41" s="845"/>
      <c r="OSZ41" s="845"/>
      <c r="OTA41" s="845"/>
      <c r="OTB41" s="845"/>
      <c r="OTC41" s="845"/>
      <c r="OTD41" s="845"/>
      <c r="OTE41" s="921"/>
      <c r="OTF41" s="845"/>
      <c r="OTG41" s="845"/>
      <c r="OTH41" s="845"/>
      <c r="OTI41" s="845"/>
      <c r="OTJ41" s="845"/>
      <c r="OTK41" s="845"/>
      <c r="OTL41" s="845"/>
      <c r="OTM41" s="921"/>
      <c r="OTN41" s="845"/>
      <c r="OTO41" s="845"/>
      <c r="OTP41" s="845"/>
      <c r="OTQ41" s="845"/>
      <c r="OTR41" s="845"/>
      <c r="OTS41" s="845"/>
      <c r="OTT41" s="845"/>
      <c r="OTU41" s="921"/>
      <c r="OTV41" s="845"/>
      <c r="OTW41" s="845"/>
      <c r="OTX41" s="845"/>
      <c r="OTY41" s="845"/>
      <c r="OTZ41" s="845"/>
      <c r="OUA41" s="845"/>
      <c r="OUB41" s="845"/>
      <c r="OUC41" s="921"/>
      <c r="OUD41" s="845"/>
      <c r="OUE41" s="845"/>
      <c r="OUF41" s="845"/>
      <c r="OUG41" s="845"/>
      <c r="OUH41" s="845"/>
      <c r="OUI41" s="845"/>
      <c r="OUJ41" s="845"/>
      <c r="OUK41" s="921"/>
      <c r="OUL41" s="845"/>
      <c r="OUM41" s="845"/>
      <c r="OUN41" s="845"/>
      <c r="OUO41" s="845"/>
      <c r="OUP41" s="845"/>
      <c r="OUQ41" s="845"/>
      <c r="OUR41" s="845"/>
      <c r="OUS41" s="921"/>
      <c r="OUT41" s="845"/>
      <c r="OUU41" s="845"/>
      <c r="OUV41" s="845"/>
      <c r="OUW41" s="845"/>
      <c r="OUX41" s="845"/>
      <c r="OUY41" s="845"/>
      <c r="OUZ41" s="845"/>
      <c r="OVA41" s="921"/>
      <c r="OVB41" s="845"/>
      <c r="OVC41" s="845"/>
      <c r="OVD41" s="845"/>
      <c r="OVE41" s="845"/>
      <c r="OVF41" s="845"/>
      <c r="OVG41" s="845"/>
      <c r="OVH41" s="845"/>
      <c r="OVI41" s="921"/>
      <c r="OVJ41" s="845"/>
      <c r="OVK41" s="845"/>
      <c r="OVL41" s="845"/>
      <c r="OVM41" s="845"/>
      <c r="OVN41" s="845"/>
      <c r="OVO41" s="845"/>
      <c r="OVP41" s="845"/>
      <c r="OVQ41" s="921"/>
      <c r="OVR41" s="845"/>
      <c r="OVS41" s="845"/>
      <c r="OVT41" s="845"/>
      <c r="OVU41" s="845"/>
      <c r="OVV41" s="845"/>
      <c r="OVW41" s="845"/>
      <c r="OVX41" s="845"/>
      <c r="OVY41" s="921"/>
      <c r="OVZ41" s="845"/>
      <c r="OWA41" s="845"/>
      <c r="OWB41" s="845"/>
      <c r="OWC41" s="845"/>
      <c r="OWD41" s="845"/>
      <c r="OWE41" s="845"/>
      <c r="OWF41" s="845"/>
      <c r="OWG41" s="921"/>
      <c r="OWH41" s="845"/>
      <c r="OWI41" s="845"/>
      <c r="OWJ41" s="845"/>
      <c r="OWK41" s="845"/>
      <c r="OWL41" s="845"/>
      <c r="OWM41" s="845"/>
      <c r="OWN41" s="845"/>
      <c r="OWO41" s="921"/>
      <c r="OWP41" s="845"/>
      <c r="OWQ41" s="845"/>
      <c r="OWR41" s="845"/>
      <c r="OWS41" s="845"/>
      <c r="OWT41" s="845"/>
      <c r="OWU41" s="845"/>
      <c r="OWV41" s="845"/>
      <c r="OWW41" s="921"/>
      <c r="OWX41" s="845"/>
      <c r="OWY41" s="845"/>
      <c r="OWZ41" s="845"/>
      <c r="OXA41" s="845"/>
      <c r="OXB41" s="845"/>
      <c r="OXC41" s="845"/>
      <c r="OXD41" s="845"/>
      <c r="OXE41" s="921"/>
      <c r="OXF41" s="845"/>
      <c r="OXG41" s="845"/>
      <c r="OXH41" s="845"/>
      <c r="OXI41" s="845"/>
      <c r="OXJ41" s="845"/>
      <c r="OXK41" s="845"/>
      <c r="OXL41" s="845"/>
      <c r="OXM41" s="921"/>
      <c r="OXN41" s="845"/>
      <c r="OXO41" s="845"/>
      <c r="OXP41" s="845"/>
      <c r="OXQ41" s="845"/>
      <c r="OXR41" s="845"/>
      <c r="OXS41" s="845"/>
      <c r="OXT41" s="845"/>
      <c r="OXU41" s="921"/>
      <c r="OXV41" s="845"/>
      <c r="OXW41" s="845"/>
      <c r="OXX41" s="845"/>
      <c r="OXY41" s="845"/>
      <c r="OXZ41" s="845"/>
      <c r="OYA41" s="845"/>
      <c r="OYB41" s="845"/>
      <c r="OYC41" s="921"/>
      <c r="OYD41" s="845"/>
      <c r="OYE41" s="845"/>
      <c r="OYF41" s="845"/>
      <c r="OYG41" s="845"/>
      <c r="OYH41" s="845"/>
      <c r="OYI41" s="845"/>
      <c r="OYJ41" s="845"/>
      <c r="OYK41" s="921"/>
      <c r="OYL41" s="845"/>
      <c r="OYM41" s="845"/>
      <c r="OYN41" s="845"/>
      <c r="OYO41" s="845"/>
      <c r="OYP41" s="845"/>
      <c r="OYQ41" s="845"/>
      <c r="OYR41" s="845"/>
      <c r="OYS41" s="921"/>
      <c r="OYT41" s="845"/>
      <c r="OYU41" s="845"/>
      <c r="OYV41" s="845"/>
      <c r="OYW41" s="845"/>
      <c r="OYX41" s="845"/>
      <c r="OYY41" s="845"/>
      <c r="OYZ41" s="845"/>
      <c r="OZA41" s="921"/>
      <c r="OZB41" s="845"/>
      <c r="OZC41" s="845"/>
      <c r="OZD41" s="845"/>
      <c r="OZE41" s="845"/>
      <c r="OZF41" s="845"/>
      <c r="OZG41" s="845"/>
      <c r="OZH41" s="845"/>
      <c r="OZI41" s="921"/>
      <c r="OZJ41" s="845"/>
      <c r="OZK41" s="845"/>
      <c r="OZL41" s="845"/>
      <c r="OZM41" s="845"/>
      <c r="OZN41" s="845"/>
      <c r="OZO41" s="845"/>
      <c r="OZP41" s="845"/>
      <c r="OZQ41" s="921"/>
      <c r="OZR41" s="845"/>
      <c r="OZS41" s="845"/>
      <c r="OZT41" s="845"/>
      <c r="OZU41" s="845"/>
      <c r="OZV41" s="845"/>
      <c r="OZW41" s="845"/>
      <c r="OZX41" s="845"/>
      <c r="OZY41" s="921"/>
      <c r="OZZ41" s="845"/>
      <c r="PAA41" s="845"/>
      <c r="PAB41" s="845"/>
      <c r="PAC41" s="845"/>
      <c r="PAD41" s="845"/>
      <c r="PAE41" s="845"/>
      <c r="PAF41" s="845"/>
      <c r="PAG41" s="921"/>
      <c r="PAH41" s="845"/>
      <c r="PAI41" s="845"/>
      <c r="PAJ41" s="845"/>
      <c r="PAK41" s="845"/>
      <c r="PAL41" s="845"/>
      <c r="PAM41" s="845"/>
      <c r="PAN41" s="845"/>
      <c r="PAO41" s="921"/>
      <c r="PAP41" s="845"/>
      <c r="PAQ41" s="845"/>
      <c r="PAR41" s="845"/>
      <c r="PAS41" s="845"/>
      <c r="PAT41" s="845"/>
      <c r="PAU41" s="845"/>
      <c r="PAV41" s="845"/>
      <c r="PAW41" s="921"/>
      <c r="PAX41" s="845"/>
      <c r="PAY41" s="845"/>
      <c r="PAZ41" s="845"/>
      <c r="PBA41" s="845"/>
      <c r="PBB41" s="845"/>
      <c r="PBC41" s="845"/>
      <c r="PBD41" s="845"/>
      <c r="PBE41" s="921"/>
      <c r="PBF41" s="845"/>
      <c r="PBG41" s="845"/>
      <c r="PBH41" s="845"/>
      <c r="PBI41" s="845"/>
      <c r="PBJ41" s="845"/>
      <c r="PBK41" s="845"/>
      <c r="PBL41" s="845"/>
      <c r="PBM41" s="921"/>
      <c r="PBN41" s="845"/>
      <c r="PBO41" s="845"/>
      <c r="PBP41" s="845"/>
      <c r="PBQ41" s="845"/>
      <c r="PBR41" s="845"/>
      <c r="PBS41" s="845"/>
      <c r="PBT41" s="845"/>
      <c r="PBU41" s="921"/>
      <c r="PBV41" s="845"/>
      <c r="PBW41" s="845"/>
      <c r="PBX41" s="845"/>
      <c r="PBY41" s="845"/>
      <c r="PBZ41" s="845"/>
      <c r="PCA41" s="845"/>
      <c r="PCB41" s="845"/>
      <c r="PCC41" s="921"/>
      <c r="PCD41" s="845"/>
      <c r="PCE41" s="845"/>
      <c r="PCF41" s="845"/>
      <c r="PCG41" s="845"/>
      <c r="PCH41" s="845"/>
      <c r="PCI41" s="845"/>
      <c r="PCJ41" s="845"/>
      <c r="PCK41" s="921"/>
      <c r="PCL41" s="845"/>
      <c r="PCM41" s="845"/>
      <c r="PCN41" s="845"/>
      <c r="PCO41" s="845"/>
      <c r="PCP41" s="845"/>
      <c r="PCQ41" s="845"/>
      <c r="PCR41" s="845"/>
      <c r="PCS41" s="921"/>
      <c r="PCT41" s="845"/>
      <c r="PCU41" s="845"/>
      <c r="PCV41" s="845"/>
      <c r="PCW41" s="845"/>
      <c r="PCX41" s="845"/>
      <c r="PCY41" s="845"/>
      <c r="PCZ41" s="845"/>
      <c r="PDA41" s="921"/>
      <c r="PDB41" s="845"/>
      <c r="PDC41" s="845"/>
      <c r="PDD41" s="845"/>
      <c r="PDE41" s="845"/>
      <c r="PDF41" s="845"/>
      <c r="PDG41" s="845"/>
      <c r="PDH41" s="845"/>
      <c r="PDI41" s="921"/>
      <c r="PDJ41" s="845"/>
      <c r="PDK41" s="845"/>
      <c r="PDL41" s="845"/>
      <c r="PDM41" s="845"/>
      <c r="PDN41" s="845"/>
      <c r="PDO41" s="845"/>
      <c r="PDP41" s="845"/>
      <c r="PDQ41" s="921"/>
      <c r="PDR41" s="845"/>
      <c r="PDS41" s="845"/>
      <c r="PDT41" s="845"/>
      <c r="PDU41" s="845"/>
      <c r="PDV41" s="845"/>
      <c r="PDW41" s="845"/>
      <c r="PDX41" s="845"/>
      <c r="PDY41" s="921"/>
      <c r="PDZ41" s="845"/>
      <c r="PEA41" s="845"/>
      <c r="PEB41" s="845"/>
      <c r="PEC41" s="845"/>
      <c r="PED41" s="845"/>
      <c r="PEE41" s="845"/>
      <c r="PEF41" s="845"/>
      <c r="PEG41" s="921"/>
      <c r="PEH41" s="845"/>
      <c r="PEI41" s="845"/>
      <c r="PEJ41" s="845"/>
      <c r="PEK41" s="845"/>
      <c r="PEL41" s="845"/>
      <c r="PEM41" s="845"/>
      <c r="PEN41" s="845"/>
      <c r="PEO41" s="921"/>
      <c r="PEP41" s="845"/>
      <c r="PEQ41" s="845"/>
      <c r="PER41" s="845"/>
      <c r="PES41" s="845"/>
      <c r="PET41" s="845"/>
      <c r="PEU41" s="845"/>
      <c r="PEV41" s="845"/>
      <c r="PEW41" s="921"/>
      <c r="PEX41" s="845"/>
      <c r="PEY41" s="845"/>
      <c r="PEZ41" s="845"/>
      <c r="PFA41" s="845"/>
      <c r="PFB41" s="845"/>
      <c r="PFC41" s="845"/>
      <c r="PFD41" s="845"/>
      <c r="PFE41" s="921"/>
      <c r="PFF41" s="845"/>
      <c r="PFG41" s="845"/>
      <c r="PFH41" s="845"/>
      <c r="PFI41" s="845"/>
      <c r="PFJ41" s="845"/>
      <c r="PFK41" s="845"/>
      <c r="PFL41" s="845"/>
      <c r="PFM41" s="921"/>
      <c r="PFN41" s="845"/>
      <c r="PFO41" s="845"/>
      <c r="PFP41" s="845"/>
      <c r="PFQ41" s="845"/>
      <c r="PFR41" s="845"/>
      <c r="PFS41" s="845"/>
      <c r="PFT41" s="845"/>
      <c r="PFU41" s="921"/>
      <c r="PFV41" s="845"/>
      <c r="PFW41" s="845"/>
      <c r="PFX41" s="845"/>
      <c r="PFY41" s="845"/>
      <c r="PFZ41" s="845"/>
      <c r="PGA41" s="845"/>
      <c r="PGB41" s="845"/>
      <c r="PGC41" s="921"/>
      <c r="PGD41" s="845"/>
      <c r="PGE41" s="845"/>
      <c r="PGF41" s="845"/>
      <c r="PGG41" s="845"/>
      <c r="PGH41" s="845"/>
      <c r="PGI41" s="845"/>
      <c r="PGJ41" s="845"/>
      <c r="PGK41" s="921"/>
      <c r="PGL41" s="845"/>
      <c r="PGM41" s="845"/>
      <c r="PGN41" s="845"/>
      <c r="PGO41" s="845"/>
      <c r="PGP41" s="845"/>
      <c r="PGQ41" s="845"/>
      <c r="PGR41" s="845"/>
      <c r="PGS41" s="921"/>
      <c r="PGT41" s="845"/>
      <c r="PGU41" s="845"/>
      <c r="PGV41" s="845"/>
      <c r="PGW41" s="845"/>
      <c r="PGX41" s="845"/>
      <c r="PGY41" s="845"/>
      <c r="PGZ41" s="845"/>
      <c r="PHA41" s="921"/>
      <c r="PHB41" s="845"/>
      <c r="PHC41" s="845"/>
      <c r="PHD41" s="845"/>
      <c r="PHE41" s="845"/>
      <c r="PHF41" s="845"/>
      <c r="PHG41" s="845"/>
      <c r="PHH41" s="845"/>
      <c r="PHI41" s="921"/>
      <c r="PHJ41" s="845"/>
      <c r="PHK41" s="845"/>
      <c r="PHL41" s="845"/>
      <c r="PHM41" s="845"/>
      <c r="PHN41" s="845"/>
      <c r="PHO41" s="845"/>
      <c r="PHP41" s="845"/>
      <c r="PHQ41" s="921"/>
      <c r="PHR41" s="845"/>
      <c r="PHS41" s="845"/>
      <c r="PHT41" s="845"/>
      <c r="PHU41" s="845"/>
      <c r="PHV41" s="845"/>
      <c r="PHW41" s="845"/>
      <c r="PHX41" s="845"/>
      <c r="PHY41" s="921"/>
      <c r="PHZ41" s="845"/>
      <c r="PIA41" s="845"/>
      <c r="PIB41" s="845"/>
      <c r="PIC41" s="845"/>
      <c r="PID41" s="845"/>
      <c r="PIE41" s="845"/>
      <c r="PIF41" s="845"/>
      <c r="PIG41" s="921"/>
      <c r="PIH41" s="845"/>
      <c r="PII41" s="845"/>
      <c r="PIJ41" s="845"/>
      <c r="PIK41" s="845"/>
      <c r="PIL41" s="845"/>
      <c r="PIM41" s="845"/>
      <c r="PIN41" s="845"/>
      <c r="PIO41" s="921"/>
      <c r="PIP41" s="845"/>
      <c r="PIQ41" s="845"/>
      <c r="PIR41" s="845"/>
      <c r="PIS41" s="845"/>
      <c r="PIT41" s="845"/>
      <c r="PIU41" s="845"/>
      <c r="PIV41" s="845"/>
      <c r="PIW41" s="921"/>
      <c r="PIX41" s="845"/>
      <c r="PIY41" s="845"/>
      <c r="PIZ41" s="845"/>
      <c r="PJA41" s="845"/>
      <c r="PJB41" s="845"/>
      <c r="PJC41" s="845"/>
      <c r="PJD41" s="845"/>
      <c r="PJE41" s="921"/>
      <c r="PJF41" s="845"/>
      <c r="PJG41" s="845"/>
      <c r="PJH41" s="845"/>
      <c r="PJI41" s="845"/>
      <c r="PJJ41" s="845"/>
      <c r="PJK41" s="845"/>
      <c r="PJL41" s="845"/>
      <c r="PJM41" s="921"/>
      <c r="PJN41" s="845"/>
      <c r="PJO41" s="845"/>
      <c r="PJP41" s="845"/>
      <c r="PJQ41" s="845"/>
      <c r="PJR41" s="845"/>
      <c r="PJS41" s="845"/>
      <c r="PJT41" s="845"/>
      <c r="PJU41" s="921"/>
      <c r="PJV41" s="845"/>
      <c r="PJW41" s="845"/>
      <c r="PJX41" s="845"/>
      <c r="PJY41" s="845"/>
      <c r="PJZ41" s="845"/>
      <c r="PKA41" s="845"/>
      <c r="PKB41" s="845"/>
      <c r="PKC41" s="921"/>
      <c r="PKD41" s="845"/>
      <c r="PKE41" s="845"/>
      <c r="PKF41" s="845"/>
      <c r="PKG41" s="845"/>
      <c r="PKH41" s="845"/>
      <c r="PKI41" s="845"/>
      <c r="PKJ41" s="845"/>
      <c r="PKK41" s="921"/>
      <c r="PKL41" s="845"/>
      <c r="PKM41" s="845"/>
      <c r="PKN41" s="845"/>
      <c r="PKO41" s="845"/>
      <c r="PKP41" s="845"/>
      <c r="PKQ41" s="845"/>
      <c r="PKR41" s="845"/>
      <c r="PKS41" s="921"/>
      <c r="PKT41" s="845"/>
      <c r="PKU41" s="845"/>
      <c r="PKV41" s="845"/>
      <c r="PKW41" s="845"/>
      <c r="PKX41" s="845"/>
      <c r="PKY41" s="845"/>
      <c r="PKZ41" s="845"/>
      <c r="PLA41" s="921"/>
      <c r="PLB41" s="845"/>
      <c r="PLC41" s="845"/>
      <c r="PLD41" s="845"/>
      <c r="PLE41" s="845"/>
      <c r="PLF41" s="845"/>
      <c r="PLG41" s="845"/>
      <c r="PLH41" s="845"/>
      <c r="PLI41" s="921"/>
      <c r="PLJ41" s="845"/>
      <c r="PLK41" s="845"/>
      <c r="PLL41" s="845"/>
      <c r="PLM41" s="845"/>
      <c r="PLN41" s="845"/>
      <c r="PLO41" s="845"/>
      <c r="PLP41" s="845"/>
      <c r="PLQ41" s="921"/>
      <c r="PLR41" s="845"/>
      <c r="PLS41" s="845"/>
      <c r="PLT41" s="845"/>
      <c r="PLU41" s="845"/>
      <c r="PLV41" s="845"/>
      <c r="PLW41" s="845"/>
      <c r="PLX41" s="845"/>
      <c r="PLY41" s="921"/>
      <c r="PLZ41" s="845"/>
      <c r="PMA41" s="845"/>
      <c r="PMB41" s="845"/>
      <c r="PMC41" s="845"/>
      <c r="PMD41" s="845"/>
      <c r="PME41" s="845"/>
      <c r="PMF41" s="845"/>
      <c r="PMG41" s="921"/>
      <c r="PMH41" s="845"/>
      <c r="PMI41" s="845"/>
      <c r="PMJ41" s="845"/>
      <c r="PMK41" s="845"/>
      <c r="PML41" s="845"/>
      <c r="PMM41" s="845"/>
      <c r="PMN41" s="845"/>
      <c r="PMO41" s="921"/>
      <c r="PMP41" s="845"/>
      <c r="PMQ41" s="845"/>
      <c r="PMR41" s="845"/>
      <c r="PMS41" s="845"/>
      <c r="PMT41" s="845"/>
      <c r="PMU41" s="845"/>
      <c r="PMV41" s="845"/>
      <c r="PMW41" s="921"/>
      <c r="PMX41" s="845"/>
      <c r="PMY41" s="845"/>
      <c r="PMZ41" s="845"/>
      <c r="PNA41" s="845"/>
      <c r="PNB41" s="845"/>
      <c r="PNC41" s="845"/>
      <c r="PND41" s="845"/>
      <c r="PNE41" s="921"/>
      <c r="PNF41" s="845"/>
      <c r="PNG41" s="845"/>
      <c r="PNH41" s="845"/>
      <c r="PNI41" s="845"/>
      <c r="PNJ41" s="845"/>
      <c r="PNK41" s="845"/>
      <c r="PNL41" s="845"/>
      <c r="PNM41" s="921"/>
      <c r="PNN41" s="845"/>
      <c r="PNO41" s="845"/>
      <c r="PNP41" s="845"/>
      <c r="PNQ41" s="845"/>
      <c r="PNR41" s="845"/>
      <c r="PNS41" s="845"/>
      <c r="PNT41" s="845"/>
      <c r="PNU41" s="921"/>
      <c r="PNV41" s="845"/>
      <c r="PNW41" s="845"/>
      <c r="PNX41" s="845"/>
      <c r="PNY41" s="845"/>
      <c r="PNZ41" s="845"/>
      <c r="POA41" s="845"/>
      <c r="POB41" s="845"/>
      <c r="POC41" s="921"/>
      <c r="POD41" s="845"/>
      <c r="POE41" s="845"/>
      <c r="POF41" s="845"/>
      <c r="POG41" s="845"/>
      <c r="POH41" s="845"/>
      <c r="POI41" s="845"/>
      <c r="POJ41" s="845"/>
      <c r="POK41" s="921"/>
      <c r="POL41" s="845"/>
      <c r="POM41" s="845"/>
      <c r="PON41" s="845"/>
      <c r="POO41" s="845"/>
      <c r="POP41" s="845"/>
      <c r="POQ41" s="845"/>
      <c r="POR41" s="845"/>
      <c r="POS41" s="921"/>
      <c r="POT41" s="845"/>
      <c r="POU41" s="845"/>
      <c r="POV41" s="845"/>
      <c r="POW41" s="845"/>
      <c r="POX41" s="845"/>
      <c r="POY41" s="845"/>
      <c r="POZ41" s="845"/>
      <c r="PPA41" s="921"/>
      <c r="PPB41" s="845"/>
      <c r="PPC41" s="845"/>
      <c r="PPD41" s="845"/>
      <c r="PPE41" s="845"/>
      <c r="PPF41" s="845"/>
      <c r="PPG41" s="845"/>
      <c r="PPH41" s="845"/>
      <c r="PPI41" s="921"/>
      <c r="PPJ41" s="845"/>
      <c r="PPK41" s="845"/>
      <c r="PPL41" s="845"/>
      <c r="PPM41" s="845"/>
      <c r="PPN41" s="845"/>
      <c r="PPO41" s="845"/>
      <c r="PPP41" s="845"/>
      <c r="PPQ41" s="921"/>
      <c r="PPR41" s="845"/>
      <c r="PPS41" s="845"/>
      <c r="PPT41" s="845"/>
      <c r="PPU41" s="845"/>
      <c r="PPV41" s="845"/>
      <c r="PPW41" s="845"/>
      <c r="PPX41" s="845"/>
      <c r="PPY41" s="921"/>
      <c r="PPZ41" s="845"/>
      <c r="PQA41" s="845"/>
      <c r="PQB41" s="845"/>
      <c r="PQC41" s="845"/>
      <c r="PQD41" s="845"/>
      <c r="PQE41" s="845"/>
      <c r="PQF41" s="845"/>
      <c r="PQG41" s="921"/>
      <c r="PQH41" s="845"/>
      <c r="PQI41" s="845"/>
      <c r="PQJ41" s="845"/>
      <c r="PQK41" s="845"/>
      <c r="PQL41" s="845"/>
      <c r="PQM41" s="845"/>
      <c r="PQN41" s="845"/>
      <c r="PQO41" s="921"/>
      <c r="PQP41" s="845"/>
      <c r="PQQ41" s="845"/>
      <c r="PQR41" s="845"/>
      <c r="PQS41" s="845"/>
      <c r="PQT41" s="845"/>
      <c r="PQU41" s="845"/>
      <c r="PQV41" s="845"/>
      <c r="PQW41" s="921"/>
      <c r="PQX41" s="845"/>
      <c r="PQY41" s="845"/>
      <c r="PQZ41" s="845"/>
      <c r="PRA41" s="845"/>
      <c r="PRB41" s="845"/>
      <c r="PRC41" s="845"/>
      <c r="PRD41" s="845"/>
      <c r="PRE41" s="921"/>
      <c r="PRF41" s="845"/>
      <c r="PRG41" s="845"/>
      <c r="PRH41" s="845"/>
      <c r="PRI41" s="845"/>
      <c r="PRJ41" s="845"/>
      <c r="PRK41" s="845"/>
      <c r="PRL41" s="845"/>
      <c r="PRM41" s="921"/>
      <c r="PRN41" s="845"/>
      <c r="PRO41" s="845"/>
      <c r="PRP41" s="845"/>
      <c r="PRQ41" s="845"/>
      <c r="PRR41" s="845"/>
      <c r="PRS41" s="845"/>
      <c r="PRT41" s="845"/>
      <c r="PRU41" s="921"/>
      <c r="PRV41" s="845"/>
      <c r="PRW41" s="845"/>
      <c r="PRX41" s="845"/>
      <c r="PRY41" s="845"/>
      <c r="PRZ41" s="845"/>
      <c r="PSA41" s="845"/>
      <c r="PSB41" s="845"/>
      <c r="PSC41" s="921"/>
      <c r="PSD41" s="845"/>
      <c r="PSE41" s="845"/>
      <c r="PSF41" s="845"/>
      <c r="PSG41" s="845"/>
      <c r="PSH41" s="845"/>
      <c r="PSI41" s="845"/>
      <c r="PSJ41" s="845"/>
      <c r="PSK41" s="921"/>
      <c r="PSL41" s="845"/>
      <c r="PSM41" s="845"/>
      <c r="PSN41" s="845"/>
      <c r="PSO41" s="845"/>
      <c r="PSP41" s="845"/>
      <c r="PSQ41" s="845"/>
      <c r="PSR41" s="845"/>
      <c r="PSS41" s="921"/>
      <c r="PST41" s="845"/>
      <c r="PSU41" s="845"/>
      <c r="PSV41" s="845"/>
      <c r="PSW41" s="845"/>
      <c r="PSX41" s="845"/>
      <c r="PSY41" s="845"/>
      <c r="PSZ41" s="845"/>
      <c r="PTA41" s="921"/>
      <c r="PTB41" s="845"/>
      <c r="PTC41" s="845"/>
      <c r="PTD41" s="845"/>
      <c r="PTE41" s="845"/>
      <c r="PTF41" s="845"/>
      <c r="PTG41" s="845"/>
      <c r="PTH41" s="845"/>
      <c r="PTI41" s="921"/>
      <c r="PTJ41" s="845"/>
      <c r="PTK41" s="845"/>
      <c r="PTL41" s="845"/>
      <c r="PTM41" s="845"/>
      <c r="PTN41" s="845"/>
      <c r="PTO41" s="845"/>
      <c r="PTP41" s="845"/>
      <c r="PTQ41" s="921"/>
      <c r="PTR41" s="845"/>
      <c r="PTS41" s="845"/>
      <c r="PTT41" s="845"/>
      <c r="PTU41" s="845"/>
      <c r="PTV41" s="845"/>
      <c r="PTW41" s="845"/>
      <c r="PTX41" s="845"/>
      <c r="PTY41" s="921"/>
      <c r="PTZ41" s="845"/>
      <c r="PUA41" s="845"/>
      <c r="PUB41" s="845"/>
      <c r="PUC41" s="845"/>
      <c r="PUD41" s="845"/>
      <c r="PUE41" s="845"/>
      <c r="PUF41" s="845"/>
      <c r="PUG41" s="921"/>
      <c r="PUH41" s="845"/>
      <c r="PUI41" s="845"/>
      <c r="PUJ41" s="845"/>
      <c r="PUK41" s="845"/>
      <c r="PUL41" s="845"/>
      <c r="PUM41" s="845"/>
      <c r="PUN41" s="845"/>
      <c r="PUO41" s="921"/>
      <c r="PUP41" s="845"/>
      <c r="PUQ41" s="845"/>
      <c r="PUR41" s="845"/>
      <c r="PUS41" s="845"/>
      <c r="PUT41" s="845"/>
      <c r="PUU41" s="845"/>
      <c r="PUV41" s="845"/>
      <c r="PUW41" s="921"/>
      <c r="PUX41" s="845"/>
      <c r="PUY41" s="845"/>
      <c r="PUZ41" s="845"/>
      <c r="PVA41" s="845"/>
      <c r="PVB41" s="845"/>
      <c r="PVC41" s="845"/>
      <c r="PVD41" s="845"/>
      <c r="PVE41" s="921"/>
      <c r="PVF41" s="845"/>
      <c r="PVG41" s="845"/>
      <c r="PVH41" s="845"/>
      <c r="PVI41" s="845"/>
      <c r="PVJ41" s="845"/>
      <c r="PVK41" s="845"/>
      <c r="PVL41" s="845"/>
      <c r="PVM41" s="921"/>
      <c r="PVN41" s="845"/>
      <c r="PVO41" s="845"/>
      <c r="PVP41" s="845"/>
      <c r="PVQ41" s="845"/>
      <c r="PVR41" s="845"/>
      <c r="PVS41" s="845"/>
      <c r="PVT41" s="845"/>
      <c r="PVU41" s="921"/>
      <c r="PVV41" s="845"/>
      <c r="PVW41" s="845"/>
      <c r="PVX41" s="845"/>
      <c r="PVY41" s="845"/>
      <c r="PVZ41" s="845"/>
      <c r="PWA41" s="845"/>
      <c r="PWB41" s="845"/>
      <c r="PWC41" s="921"/>
      <c r="PWD41" s="845"/>
      <c r="PWE41" s="845"/>
      <c r="PWF41" s="845"/>
      <c r="PWG41" s="845"/>
      <c r="PWH41" s="845"/>
      <c r="PWI41" s="845"/>
      <c r="PWJ41" s="845"/>
      <c r="PWK41" s="921"/>
      <c r="PWL41" s="845"/>
      <c r="PWM41" s="845"/>
      <c r="PWN41" s="845"/>
      <c r="PWO41" s="845"/>
      <c r="PWP41" s="845"/>
      <c r="PWQ41" s="845"/>
      <c r="PWR41" s="845"/>
      <c r="PWS41" s="921"/>
      <c r="PWT41" s="845"/>
      <c r="PWU41" s="845"/>
      <c r="PWV41" s="845"/>
      <c r="PWW41" s="845"/>
      <c r="PWX41" s="845"/>
      <c r="PWY41" s="845"/>
      <c r="PWZ41" s="845"/>
      <c r="PXA41" s="921"/>
      <c r="PXB41" s="845"/>
      <c r="PXC41" s="845"/>
      <c r="PXD41" s="845"/>
      <c r="PXE41" s="845"/>
      <c r="PXF41" s="845"/>
      <c r="PXG41" s="845"/>
      <c r="PXH41" s="845"/>
      <c r="PXI41" s="921"/>
      <c r="PXJ41" s="845"/>
      <c r="PXK41" s="845"/>
      <c r="PXL41" s="845"/>
      <c r="PXM41" s="845"/>
      <c r="PXN41" s="845"/>
      <c r="PXO41" s="845"/>
      <c r="PXP41" s="845"/>
      <c r="PXQ41" s="921"/>
      <c r="PXR41" s="845"/>
      <c r="PXS41" s="845"/>
      <c r="PXT41" s="845"/>
      <c r="PXU41" s="845"/>
      <c r="PXV41" s="845"/>
      <c r="PXW41" s="845"/>
      <c r="PXX41" s="845"/>
      <c r="PXY41" s="921"/>
      <c r="PXZ41" s="845"/>
      <c r="PYA41" s="845"/>
      <c r="PYB41" s="845"/>
      <c r="PYC41" s="845"/>
      <c r="PYD41" s="845"/>
      <c r="PYE41" s="845"/>
      <c r="PYF41" s="845"/>
      <c r="PYG41" s="921"/>
      <c r="PYH41" s="845"/>
      <c r="PYI41" s="845"/>
      <c r="PYJ41" s="845"/>
      <c r="PYK41" s="845"/>
      <c r="PYL41" s="845"/>
      <c r="PYM41" s="845"/>
      <c r="PYN41" s="845"/>
      <c r="PYO41" s="921"/>
      <c r="PYP41" s="845"/>
      <c r="PYQ41" s="845"/>
      <c r="PYR41" s="845"/>
      <c r="PYS41" s="845"/>
      <c r="PYT41" s="845"/>
      <c r="PYU41" s="845"/>
      <c r="PYV41" s="845"/>
      <c r="PYW41" s="921"/>
      <c r="PYX41" s="845"/>
      <c r="PYY41" s="845"/>
      <c r="PYZ41" s="845"/>
      <c r="PZA41" s="845"/>
      <c r="PZB41" s="845"/>
      <c r="PZC41" s="845"/>
      <c r="PZD41" s="845"/>
      <c r="PZE41" s="921"/>
      <c r="PZF41" s="845"/>
      <c r="PZG41" s="845"/>
      <c r="PZH41" s="845"/>
      <c r="PZI41" s="845"/>
      <c r="PZJ41" s="845"/>
      <c r="PZK41" s="845"/>
      <c r="PZL41" s="845"/>
      <c r="PZM41" s="921"/>
      <c r="PZN41" s="845"/>
      <c r="PZO41" s="845"/>
      <c r="PZP41" s="845"/>
      <c r="PZQ41" s="845"/>
      <c r="PZR41" s="845"/>
      <c r="PZS41" s="845"/>
      <c r="PZT41" s="845"/>
      <c r="PZU41" s="921"/>
      <c r="PZV41" s="845"/>
      <c r="PZW41" s="845"/>
      <c r="PZX41" s="845"/>
      <c r="PZY41" s="845"/>
      <c r="PZZ41" s="845"/>
      <c r="QAA41" s="845"/>
      <c r="QAB41" s="845"/>
      <c r="QAC41" s="921"/>
      <c r="QAD41" s="845"/>
      <c r="QAE41" s="845"/>
      <c r="QAF41" s="845"/>
      <c r="QAG41" s="845"/>
      <c r="QAH41" s="845"/>
      <c r="QAI41" s="845"/>
      <c r="QAJ41" s="845"/>
      <c r="QAK41" s="921"/>
      <c r="QAL41" s="845"/>
      <c r="QAM41" s="845"/>
      <c r="QAN41" s="845"/>
      <c r="QAO41" s="845"/>
      <c r="QAP41" s="845"/>
      <c r="QAQ41" s="845"/>
      <c r="QAR41" s="845"/>
      <c r="QAS41" s="921"/>
      <c r="QAT41" s="845"/>
      <c r="QAU41" s="845"/>
      <c r="QAV41" s="845"/>
      <c r="QAW41" s="845"/>
      <c r="QAX41" s="845"/>
      <c r="QAY41" s="845"/>
      <c r="QAZ41" s="845"/>
      <c r="QBA41" s="921"/>
      <c r="QBB41" s="845"/>
      <c r="QBC41" s="845"/>
      <c r="QBD41" s="845"/>
      <c r="QBE41" s="845"/>
      <c r="QBF41" s="845"/>
      <c r="QBG41" s="845"/>
      <c r="QBH41" s="845"/>
      <c r="QBI41" s="921"/>
      <c r="QBJ41" s="845"/>
      <c r="QBK41" s="845"/>
      <c r="QBL41" s="845"/>
      <c r="QBM41" s="845"/>
      <c r="QBN41" s="845"/>
      <c r="QBO41" s="845"/>
      <c r="QBP41" s="845"/>
      <c r="QBQ41" s="921"/>
      <c r="QBR41" s="845"/>
      <c r="QBS41" s="845"/>
      <c r="QBT41" s="845"/>
      <c r="QBU41" s="845"/>
      <c r="QBV41" s="845"/>
      <c r="QBW41" s="845"/>
      <c r="QBX41" s="845"/>
      <c r="QBY41" s="921"/>
      <c r="QBZ41" s="845"/>
      <c r="QCA41" s="845"/>
      <c r="QCB41" s="845"/>
      <c r="QCC41" s="845"/>
      <c r="QCD41" s="845"/>
      <c r="QCE41" s="845"/>
      <c r="QCF41" s="845"/>
      <c r="QCG41" s="921"/>
      <c r="QCH41" s="845"/>
      <c r="QCI41" s="845"/>
      <c r="QCJ41" s="845"/>
      <c r="QCK41" s="845"/>
      <c r="QCL41" s="845"/>
      <c r="QCM41" s="845"/>
      <c r="QCN41" s="845"/>
      <c r="QCO41" s="921"/>
      <c r="QCP41" s="845"/>
      <c r="QCQ41" s="845"/>
      <c r="QCR41" s="845"/>
      <c r="QCS41" s="845"/>
      <c r="QCT41" s="845"/>
      <c r="QCU41" s="845"/>
      <c r="QCV41" s="845"/>
      <c r="QCW41" s="921"/>
      <c r="QCX41" s="845"/>
      <c r="QCY41" s="845"/>
      <c r="QCZ41" s="845"/>
      <c r="QDA41" s="845"/>
      <c r="QDB41" s="845"/>
      <c r="QDC41" s="845"/>
      <c r="QDD41" s="845"/>
      <c r="QDE41" s="921"/>
      <c r="QDF41" s="845"/>
      <c r="QDG41" s="845"/>
      <c r="QDH41" s="845"/>
      <c r="QDI41" s="845"/>
      <c r="QDJ41" s="845"/>
      <c r="QDK41" s="845"/>
      <c r="QDL41" s="845"/>
      <c r="QDM41" s="921"/>
      <c r="QDN41" s="845"/>
      <c r="QDO41" s="845"/>
      <c r="QDP41" s="845"/>
      <c r="QDQ41" s="845"/>
      <c r="QDR41" s="845"/>
      <c r="QDS41" s="845"/>
      <c r="QDT41" s="845"/>
      <c r="QDU41" s="921"/>
      <c r="QDV41" s="845"/>
      <c r="QDW41" s="845"/>
      <c r="QDX41" s="845"/>
      <c r="QDY41" s="845"/>
      <c r="QDZ41" s="845"/>
      <c r="QEA41" s="845"/>
      <c r="QEB41" s="845"/>
      <c r="QEC41" s="921"/>
      <c r="QED41" s="845"/>
      <c r="QEE41" s="845"/>
      <c r="QEF41" s="845"/>
      <c r="QEG41" s="845"/>
      <c r="QEH41" s="845"/>
      <c r="QEI41" s="845"/>
      <c r="QEJ41" s="845"/>
      <c r="QEK41" s="921"/>
      <c r="QEL41" s="845"/>
      <c r="QEM41" s="845"/>
      <c r="QEN41" s="845"/>
      <c r="QEO41" s="845"/>
      <c r="QEP41" s="845"/>
      <c r="QEQ41" s="845"/>
      <c r="QER41" s="845"/>
      <c r="QES41" s="921"/>
      <c r="QET41" s="845"/>
      <c r="QEU41" s="845"/>
      <c r="QEV41" s="845"/>
      <c r="QEW41" s="845"/>
      <c r="QEX41" s="845"/>
      <c r="QEY41" s="845"/>
      <c r="QEZ41" s="845"/>
      <c r="QFA41" s="921"/>
      <c r="QFB41" s="845"/>
      <c r="QFC41" s="845"/>
      <c r="QFD41" s="845"/>
      <c r="QFE41" s="845"/>
      <c r="QFF41" s="845"/>
      <c r="QFG41" s="845"/>
      <c r="QFH41" s="845"/>
      <c r="QFI41" s="921"/>
      <c r="QFJ41" s="845"/>
      <c r="QFK41" s="845"/>
      <c r="QFL41" s="845"/>
      <c r="QFM41" s="845"/>
      <c r="QFN41" s="845"/>
      <c r="QFO41" s="845"/>
      <c r="QFP41" s="845"/>
      <c r="QFQ41" s="921"/>
      <c r="QFR41" s="845"/>
      <c r="QFS41" s="845"/>
      <c r="QFT41" s="845"/>
      <c r="QFU41" s="845"/>
      <c r="QFV41" s="845"/>
      <c r="QFW41" s="845"/>
      <c r="QFX41" s="845"/>
      <c r="QFY41" s="921"/>
      <c r="QFZ41" s="845"/>
      <c r="QGA41" s="845"/>
      <c r="QGB41" s="845"/>
      <c r="QGC41" s="845"/>
      <c r="QGD41" s="845"/>
      <c r="QGE41" s="845"/>
      <c r="QGF41" s="845"/>
      <c r="QGG41" s="921"/>
      <c r="QGH41" s="845"/>
      <c r="QGI41" s="845"/>
      <c r="QGJ41" s="845"/>
      <c r="QGK41" s="845"/>
      <c r="QGL41" s="845"/>
      <c r="QGM41" s="845"/>
      <c r="QGN41" s="845"/>
      <c r="QGO41" s="921"/>
      <c r="QGP41" s="845"/>
      <c r="QGQ41" s="845"/>
      <c r="QGR41" s="845"/>
      <c r="QGS41" s="845"/>
      <c r="QGT41" s="845"/>
      <c r="QGU41" s="845"/>
      <c r="QGV41" s="845"/>
      <c r="QGW41" s="921"/>
      <c r="QGX41" s="845"/>
      <c r="QGY41" s="845"/>
      <c r="QGZ41" s="845"/>
      <c r="QHA41" s="845"/>
      <c r="QHB41" s="845"/>
      <c r="QHC41" s="845"/>
      <c r="QHD41" s="845"/>
      <c r="QHE41" s="921"/>
      <c r="QHF41" s="845"/>
      <c r="QHG41" s="845"/>
      <c r="QHH41" s="845"/>
      <c r="QHI41" s="845"/>
      <c r="QHJ41" s="845"/>
      <c r="QHK41" s="845"/>
      <c r="QHL41" s="845"/>
      <c r="QHM41" s="921"/>
      <c r="QHN41" s="845"/>
      <c r="QHO41" s="845"/>
      <c r="QHP41" s="845"/>
      <c r="QHQ41" s="845"/>
      <c r="QHR41" s="845"/>
      <c r="QHS41" s="845"/>
      <c r="QHT41" s="845"/>
      <c r="QHU41" s="921"/>
      <c r="QHV41" s="845"/>
      <c r="QHW41" s="845"/>
      <c r="QHX41" s="845"/>
      <c r="QHY41" s="845"/>
      <c r="QHZ41" s="845"/>
      <c r="QIA41" s="845"/>
      <c r="QIB41" s="845"/>
      <c r="QIC41" s="921"/>
      <c r="QID41" s="845"/>
      <c r="QIE41" s="845"/>
      <c r="QIF41" s="845"/>
      <c r="QIG41" s="845"/>
      <c r="QIH41" s="845"/>
      <c r="QII41" s="845"/>
      <c r="QIJ41" s="845"/>
      <c r="QIK41" s="921"/>
      <c r="QIL41" s="845"/>
      <c r="QIM41" s="845"/>
      <c r="QIN41" s="845"/>
      <c r="QIO41" s="845"/>
      <c r="QIP41" s="845"/>
      <c r="QIQ41" s="845"/>
      <c r="QIR41" s="845"/>
      <c r="QIS41" s="921"/>
      <c r="QIT41" s="845"/>
      <c r="QIU41" s="845"/>
      <c r="QIV41" s="845"/>
      <c r="QIW41" s="845"/>
      <c r="QIX41" s="845"/>
      <c r="QIY41" s="845"/>
      <c r="QIZ41" s="845"/>
      <c r="QJA41" s="921"/>
      <c r="QJB41" s="845"/>
      <c r="QJC41" s="845"/>
      <c r="QJD41" s="845"/>
      <c r="QJE41" s="845"/>
      <c r="QJF41" s="845"/>
      <c r="QJG41" s="845"/>
      <c r="QJH41" s="845"/>
      <c r="QJI41" s="921"/>
      <c r="QJJ41" s="845"/>
      <c r="QJK41" s="845"/>
      <c r="QJL41" s="845"/>
      <c r="QJM41" s="845"/>
      <c r="QJN41" s="845"/>
      <c r="QJO41" s="845"/>
      <c r="QJP41" s="845"/>
      <c r="QJQ41" s="921"/>
      <c r="QJR41" s="845"/>
      <c r="QJS41" s="845"/>
      <c r="QJT41" s="845"/>
      <c r="QJU41" s="845"/>
      <c r="QJV41" s="845"/>
      <c r="QJW41" s="845"/>
      <c r="QJX41" s="845"/>
      <c r="QJY41" s="921"/>
      <c r="QJZ41" s="845"/>
      <c r="QKA41" s="845"/>
      <c r="QKB41" s="845"/>
      <c r="QKC41" s="845"/>
      <c r="QKD41" s="845"/>
      <c r="QKE41" s="845"/>
      <c r="QKF41" s="845"/>
      <c r="QKG41" s="921"/>
      <c r="QKH41" s="845"/>
      <c r="QKI41" s="845"/>
      <c r="QKJ41" s="845"/>
      <c r="QKK41" s="845"/>
      <c r="QKL41" s="845"/>
      <c r="QKM41" s="845"/>
      <c r="QKN41" s="845"/>
      <c r="QKO41" s="921"/>
      <c r="QKP41" s="845"/>
      <c r="QKQ41" s="845"/>
      <c r="QKR41" s="845"/>
      <c r="QKS41" s="845"/>
      <c r="QKT41" s="845"/>
      <c r="QKU41" s="845"/>
      <c r="QKV41" s="845"/>
      <c r="QKW41" s="921"/>
      <c r="QKX41" s="845"/>
      <c r="QKY41" s="845"/>
      <c r="QKZ41" s="845"/>
      <c r="QLA41" s="845"/>
      <c r="QLB41" s="845"/>
      <c r="QLC41" s="845"/>
      <c r="QLD41" s="845"/>
      <c r="QLE41" s="921"/>
      <c r="QLF41" s="845"/>
      <c r="QLG41" s="845"/>
      <c r="QLH41" s="845"/>
      <c r="QLI41" s="845"/>
      <c r="QLJ41" s="845"/>
      <c r="QLK41" s="845"/>
      <c r="QLL41" s="845"/>
      <c r="QLM41" s="921"/>
      <c r="QLN41" s="845"/>
      <c r="QLO41" s="845"/>
      <c r="QLP41" s="845"/>
      <c r="QLQ41" s="845"/>
      <c r="QLR41" s="845"/>
      <c r="QLS41" s="845"/>
      <c r="QLT41" s="845"/>
      <c r="QLU41" s="921"/>
      <c r="QLV41" s="845"/>
      <c r="QLW41" s="845"/>
      <c r="QLX41" s="845"/>
      <c r="QLY41" s="845"/>
      <c r="QLZ41" s="845"/>
      <c r="QMA41" s="845"/>
      <c r="QMB41" s="845"/>
      <c r="QMC41" s="921"/>
      <c r="QMD41" s="845"/>
      <c r="QME41" s="845"/>
      <c r="QMF41" s="845"/>
      <c r="QMG41" s="845"/>
      <c r="QMH41" s="845"/>
      <c r="QMI41" s="845"/>
      <c r="QMJ41" s="845"/>
      <c r="QMK41" s="921"/>
      <c r="QML41" s="845"/>
      <c r="QMM41" s="845"/>
      <c r="QMN41" s="845"/>
      <c r="QMO41" s="845"/>
      <c r="QMP41" s="845"/>
      <c r="QMQ41" s="845"/>
      <c r="QMR41" s="845"/>
      <c r="QMS41" s="921"/>
      <c r="QMT41" s="845"/>
      <c r="QMU41" s="845"/>
      <c r="QMV41" s="845"/>
      <c r="QMW41" s="845"/>
      <c r="QMX41" s="845"/>
      <c r="QMY41" s="845"/>
      <c r="QMZ41" s="845"/>
      <c r="QNA41" s="921"/>
      <c r="QNB41" s="845"/>
      <c r="QNC41" s="845"/>
      <c r="QND41" s="845"/>
      <c r="QNE41" s="845"/>
      <c r="QNF41" s="845"/>
      <c r="QNG41" s="845"/>
      <c r="QNH41" s="845"/>
      <c r="QNI41" s="921"/>
      <c r="QNJ41" s="845"/>
      <c r="QNK41" s="845"/>
      <c r="QNL41" s="845"/>
      <c r="QNM41" s="845"/>
      <c r="QNN41" s="845"/>
      <c r="QNO41" s="845"/>
      <c r="QNP41" s="845"/>
      <c r="QNQ41" s="921"/>
      <c r="QNR41" s="845"/>
      <c r="QNS41" s="845"/>
      <c r="QNT41" s="845"/>
      <c r="QNU41" s="845"/>
      <c r="QNV41" s="845"/>
      <c r="QNW41" s="845"/>
      <c r="QNX41" s="845"/>
      <c r="QNY41" s="921"/>
      <c r="QNZ41" s="845"/>
      <c r="QOA41" s="845"/>
      <c r="QOB41" s="845"/>
      <c r="QOC41" s="845"/>
      <c r="QOD41" s="845"/>
      <c r="QOE41" s="845"/>
      <c r="QOF41" s="845"/>
      <c r="QOG41" s="921"/>
      <c r="QOH41" s="845"/>
      <c r="QOI41" s="845"/>
      <c r="QOJ41" s="845"/>
      <c r="QOK41" s="845"/>
      <c r="QOL41" s="845"/>
      <c r="QOM41" s="845"/>
      <c r="QON41" s="845"/>
      <c r="QOO41" s="921"/>
      <c r="QOP41" s="845"/>
      <c r="QOQ41" s="845"/>
      <c r="QOR41" s="845"/>
      <c r="QOS41" s="845"/>
      <c r="QOT41" s="845"/>
      <c r="QOU41" s="845"/>
      <c r="QOV41" s="845"/>
      <c r="QOW41" s="921"/>
      <c r="QOX41" s="845"/>
      <c r="QOY41" s="845"/>
      <c r="QOZ41" s="845"/>
      <c r="QPA41" s="845"/>
      <c r="QPB41" s="845"/>
      <c r="QPC41" s="845"/>
      <c r="QPD41" s="845"/>
      <c r="QPE41" s="921"/>
      <c r="QPF41" s="845"/>
      <c r="QPG41" s="845"/>
      <c r="QPH41" s="845"/>
      <c r="QPI41" s="845"/>
      <c r="QPJ41" s="845"/>
      <c r="QPK41" s="845"/>
      <c r="QPL41" s="845"/>
      <c r="QPM41" s="921"/>
      <c r="QPN41" s="845"/>
      <c r="QPO41" s="845"/>
      <c r="QPP41" s="845"/>
      <c r="QPQ41" s="845"/>
      <c r="QPR41" s="845"/>
      <c r="QPS41" s="845"/>
      <c r="QPT41" s="845"/>
      <c r="QPU41" s="921"/>
      <c r="QPV41" s="845"/>
      <c r="QPW41" s="845"/>
      <c r="QPX41" s="845"/>
      <c r="QPY41" s="845"/>
      <c r="QPZ41" s="845"/>
      <c r="QQA41" s="845"/>
      <c r="QQB41" s="845"/>
      <c r="QQC41" s="921"/>
      <c r="QQD41" s="845"/>
      <c r="QQE41" s="845"/>
      <c r="QQF41" s="845"/>
      <c r="QQG41" s="845"/>
      <c r="QQH41" s="845"/>
      <c r="QQI41" s="845"/>
      <c r="QQJ41" s="845"/>
      <c r="QQK41" s="921"/>
      <c r="QQL41" s="845"/>
      <c r="QQM41" s="845"/>
      <c r="QQN41" s="845"/>
      <c r="QQO41" s="845"/>
      <c r="QQP41" s="845"/>
      <c r="QQQ41" s="845"/>
      <c r="QQR41" s="845"/>
      <c r="QQS41" s="921"/>
      <c r="QQT41" s="845"/>
      <c r="QQU41" s="845"/>
      <c r="QQV41" s="845"/>
      <c r="QQW41" s="845"/>
      <c r="QQX41" s="845"/>
      <c r="QQY41" s="845"/>
      <c r="QQZ41" s="845"/>
      <c r="QRA41" s="921"/>
      <c r="QRB41" s="845"/>
      <c r="QRC41" s="845"/>
      <c r="QRD41" s="845"/>
      <c r="QRE41" s="845"/>
      <c r="QRF41" s="845"/>
      <c r="QRG41" s="845"/>
      <c r="QRH41" s="845"/>
      <c r="QRI41" s="921"/>
      <c r="QRJ41" s="845"/>
      <c r="QRK41" s="845"/>
      <c r="QRL41" s="845"/>
      <c r="QRM41" s="845"/>
      <c r="QRN41" s="845"/>
      <c r="QRO41" s="845"/>
      <c r="QRP41" s="845"/>
      <c r="QRQ41" s="921"/>
      <c r="QRR41" s="845"/>
      <c r="QRS41" s="845"/>
      <c r="QRT41" s="845"/>
      <c r="QRU41" s="845"/>
      <c r="QRV41" s="845"/>
      <c r="QRW41" s="845"/>
      <c r="QRX41" s="845"/>
      <c r="QRY41" s="921"/>
      <c r="QRZ41" s="845"/>
      <c r="QSA41" s="845"/>
      <c r="QSB41" s="845"/>
      <c r="QSC41" s="845"/>
      <c r="QSD41" s="845"/>
      <c r="QSE41" s="845"/>
      <c r="QSF41" s="845"/>
      <c r="QSG41" s="921"/>
      <c r="QSH41" s="845"/>
      <c r="QSI41" s="845"/>
      <c r="QSJ41" s="845"/>
      <c r="QSK41" s="845"/>
      <c r="QSL41" s="845"/>
      <c r="QSM41" s="845"/>
      <c r="QSN41" s="845"/>
      <c r="QSO41" s="921"/>
      <c r="QSP41" s="845"/>
      <c r="QSQ41" s="845"/>
      <c r="QSR41" s="845"/>
      <c r="QSS41" s="845"/>
      <c r="QST41" s="845"/>
      <c r="QSU41" s="845"/>
      <c r="QSV41" s="845"/>
      <c r="QSW41" s="921"/>
      <c r="QSX41" s="845"/>
      <c r="QSY41" s="845"/>
      <c r="QSZ41" s="845"/>
      <c r="QTA41" s="845"/>
      <c r="QTB41" s="845"/>
      <c r="QTC41" s="845"/>
      <c r="QTD41" s="845"/>
      <c r="QTE41" s="921"/>
      <c r="QTF41" s="845"/>
      <c r="QTG41" s="845"/>
      <c r="QTH41" s="845"/>
      <c r="QTI41" s="845"/>
      <c r="QTJ41" s="845"/>
      <c r="QTK41" s="845"/>
      <c r="QTL41" s="845"/>
      <c r="QTM41" s="921"/>
      <c r="QTN41" s="845"/>
      <c r="QTO41" s="845"/>
      <c r="QTP41" s="845"/>
      <c r="QTQ41" s="845"/>
      <c r="QTR41" s="845"/>
      <c r="QTS41" s="845"/>
      <c r="QTT41" s="845"/>
      <c r="QTU41" s="921"/>
      <c r="QTV41" s="845"/>
      <c r="QTW41" s="845"/>
      <c r="QTX41" s="845"/>
      <c r="QTY41" s="845"/>
      <c r="QTZ41" s="845"/>
      <c r="QUA41" s="845"/>
      <c r="QUB41" s="845"/>
      <c r="QUC41" s="921"/>
      <c r="QUD41" s="845"/>
      <c r="QUE41" s="845"/>
      <c r="QUF41" s="845"/>
      <c r="QUG41" s="845"/>
      <c r="QUH41" s="845"/>
      <c r="QUI41" s="845"/>
      <c r="QUJ41" s="845"/>
      <c r="QUK41" s="921"/>
      <c r="QUL41" s="845"/>
      <c r="QUM41" s="845"/>
      <c r="QUN41" s="845"/>
      <c r="QUO41" s="845"/>
      <c r="QUP41" s="845"/>
      <c r="QUQ41" s="845"/>
      <c r="QUR41" s="845"/>
      <c r="QUS41" s="921"/>
      <c r="QUT41" s="845"/>
      <c r="QUU41" s="845"/>
      <c r="QUV41" s="845"/>
      <c r="QUW41" s="845"/>
      <c r="QUX41" s="845"/>
      <c r="QUY41" s="845"/>
      <c r="QUZ41" s="845"/>
      <c r="QVA41" s="921"/>
      <c r="QVB41" s="845"/>
      <c r="QVC41" s="845"/>
      <c r="QVD41" s="845"/>
      <c r="QVE41" s="845"/>
      <c r="QVF41" s="845"/>
      <c r="QVG41" s="845"/>
      <c r="QVH41" s="845"/>
      <c r="QVI41" s="921"/>
      <c r="QVJ41" s="845"/>
      <c r="QVK41" s="845"/>
      <c r="QVL41" s="845"/>
      <c r="QVM41" s="845"/>
      <c r="QVN41" s="845"/>
      <c r="QVO41" s="845"/>
      <c r="QVP41" s="845"/>
      <c r="QVQ41" s="921"/>
      <c r="QVR41" s="845"/>
      <c r="QVS41" s="845"/>
      <c r="QVT41" s="845"/>
      <c r="QVU41" s="845"/>
      <c r="QVV41" s="845"/>
      <c r="QVW41" s="845"/>
      <c r="QVX41" s="845"/>
      <c r="QVY41" s="921"/>
      <c r="QVZ41" s="845"/>
      <c r="QWA41" s="845"/>
      <c r="QWB41" s="845"/>
      <c r="QWC41" s="845"/>
      <c r="QWD41" s="845"/>
      <c r="QWE41" s="845"/>
      <c r="QWF41" s="845"/>
      <c r="QWG41" s="921"/>
      <c r="QWH41" s="845"/>
      <c r="QWI41" s="845"/>
      <c r="QWJ41" s="845"/>
      <c r="QWK41" s="845"/>
      <c r="QWL41" s="845"/>
      <c r="QWM41" s="845"/>
      <c r="QWN41" s="845"/>
      <c r="QWO41" s="921"/>
      <c r="QWP41" s="845"/>
      <c r="QWQ41" s="845"/>
      <c r="QWR41" s="845"/>
      <c r="QWS41" s="845"/>
      <c r="QWT41" s="845"/>
      <c r="QWU41" s="845"/>
      <c r="QWV41" s="845"/>
      <c r="QWW41" s="921"/>
      <c r="QWX41" s="845"/>
      <c r="QWY41" s="845"/>
      <c r="QWZ41" s="845"/>
      <c r="QXA41" s="845"/>
      <c r="QXB41" s="845"/>
      <c r="QXC41" s="845"/>
      <c r="QXD41" s="845"/>
      <c r="QXE41" s="921"/>
      <c r="QXF41" s="845"/>
      <c r="QXG41" s="845"/>
      <c r="QXH41" s="845"/>
      <c r="QXI41" s="845"/>
      <c r="QXJ41" s="845"/>
      <c r="QXK41" s="845"/>
      <c r="QXL41" s="845"/>
      <c r="QXM41" s="921"/>
      <c r="QXN41" s="845"/>
      <c r="QXO41" s="845"/>
      <c r="QXP41" s="845"/>
      <c r="QXQ41" s="845"/>
      <c r="QXR41" s="845"/>
      <c r="QXS41" s="845"/>
      <c r="QXT41" s="845"/>
      <c r="QXU41" s="921"/>
      <c r="QXV41" s="845"/>
      <c r="QXW41" s="845"/>
      <c r="QXX41" s="845"/>
      <c r="QXY41" s="845"/>
      <c r="QXZ41" s="845"/>
      <c r="QYA41" s="845"/>
      <c r="QYB41" s="845"/>
      <c r="QYC41" s="921"/>
      <c r="QYD41" s="845"/>
      <c r="QYE41" s="845"/>
      <c r="QYF41" s="845"/>
      <c r="QYG41" s="845"/>
      <c r="QYH41" s="845"/>
      <c r="QYI41" s="845"/>
      <c r="QYJ41" s="845"/>
      <c r="QYK41" s="921"/>
      <c r="QYL41" s="845"/>
      <c r="QYM41" s="845"/>
      <c r="QYN41" s="845"/>
      <c r="QYO41" s="845"/>
      <c r="QYP41" s="845"/>
      <c r="QYQ41" s="845"/>
      <c r="QYR41" s="845"/>
      <c r="QYS41" s="921"/>
      <c r="QYT41" s="845"/>
      <c r="QYU41" s="845"/>
      <c r="QYV41" s="845"/>
      <c r="QYW41" s="845"/>
      <c r="QYX41" s="845"/>
      <c r="QYY41" s="845"/>
      <c r="QYZ41" s="845"/>
      <c r="QZA41" s="921"/>
      <c r="QZB41" s="845"/>
      <c r="QZC41" s="845"/>
      <c r="QZD41" s="845"/>
      <c r="QZE41" s="845"/>
      <c r="QZF41" s="845"/>
      <c r="QZG41" s="845"/>
      <c r="QZH41" s="845"/>
      <c r="QZI41" s="921"/>
      <c r="QZJ41" s="845"/>
      <c r="QZK41" s="845"/>
      <c r="QZL41" s="845"/>
      <c r="QZM41" s="845"/>
      <c r="QZN41" s="845"/>
      <c r="QZO41" s="845"/>
      <c r="QZP41" s="845"/>
      <c r="QZQ41" s="921"/>
      <c r="QZR41" s="845"/>
      <c r="QZS41" s="845"/>
      <c r="QZT41" s="845"/>
      <c r="QZU41" s="845"/>
      <c r="QZV41" s="845"/>
      <c r="QZW41" s="845"/>
      <c r="QZX41" s="845"/>
      <c r="QZY41" s="921"/>
      <c r="QZZ41" s="845"/>
      <c r="RAA41" s="845"/>
      <c r="RAB41" s="845"/>
      <c r="RAC41" s="845"/>
      <c r="RAD41" s="845"/>
      <c r="RAE41" s="845"/>
      <c r="RAF41" s="845"/>
      <c r="RAG41" s="921"/>
      <c r="RAH41" s="845"/>
      <c r="RAI41" s="845"/>
      <c r="RAJ41" s="845"/>
      <c r="RAK41" s="845"/>
      <c r="RAL41" s="845"/>
      <c r="RAM41" s="845"/>
      <c r="RAN41" s="845"/>
      <c r="RAO41" s="921"/>
      <c r="RAP41" s="845"/>
      <c r="RAQ41" s="845"/>
      <c r="RAR41" s="845"/>
      <c r="RAS41" s="845"/>
      <c r="RAT41" s="845"/>
      <c r="RAU41" s="845"/>
      <c r="RAV41" s="845"/>
      <c r="RAW41" s="921"/>
      <c r="RAX41" s="845"/>
      <c r="RAY41" s="845"/>
      <c r="RAZ41" s="845"/>
      <c r="RBA41" s="845"/>
      <c r="RBB41" s="845"/>
      <c r="RBC41" s="845"/>
      <c r="RBD41" s="845"/>
      <c r="RBE41" s="921"/>
      <c r="RBF41" s="845"/>
      <c r="RBG41" s="845"/>
      <c r="RBH41" s="845"/>
      <c r="RBI41" s="845"/>
      <c r="RBJ41" s="845"/>
      <c r="RBK41" s="845"/>
      <c r="RBL41" s="845"/>
      <c r="RBM41" s="921"/>
      <c r="RBN41" s="845"/>
      <c r="RBO41" s="845"/>
      <c r="RBP41" s="845"/>
      <c r="RBQ41" s="845"/>
      <c r="RBR41" s="845"/>
      <c r="RBS41" s="845"/>
      <c r="RBT41" s="845"/>
      <c r="RBU41" s="921"/>
      <c r="RBV41" s="845"/>
      <c r="RBW41" s="845"/>
      <c r="RBX41" s="845"/>
      <c r="RBY41" s="845"/>
      <c r="RBZ41" s="845"/>
      <c r="RCA41" s="845"/>
      <c r="RCB41" s="845"/>
      <c r="RCC41" s="921"/>
      <c r="RCD41" s="845"/>
      <c r="RCE41" s="845"/>
      <c r="RCF41" s="845"/>
      <c r="RCG41" s="845"/>
      <c r="RCH41" s="845"/>
      <c r="RCI41" s="845"/>
      <c r="RCJ41" s="845"/>
      <c r="RCK41" s="921"/>
      <c r="RCL41" s="845"/>
      <c r="RCM41" s="845"/>
      <c r="RCN41" s="845"/>
      <c r="RCO41" s="845"/>
      <c r="RCP41" s="845"/>
      <c r="RCQ41" s="845"/>
      <c r="RCR41" s="845"/>
      <c r="RCS41" s="921"/>
      <c r="RCT41" s="845"/>
      <c r="RCU41" s="845"/>
      <c r="RCV41" s="845"/>
      <c r="RCW41" s="845"/>
      <c r="RCX41" s="845"/>
      <c r="RCY41" s="845"/>
      <c r="RCZ41" s="845"/>
      <c r="RDA41" s="921"/>
      <c r="RDB41" s="845"/>
      <c r="RDC41" s="845"/>
      <c r="RDD41" s="845"/>
      <c r="RDE41" s="845"/>
      <c r="RDF41" s="845"/>
      <c r="RDG41" s="845"/>
      <c r="RDH41" s="845"/>
      <c r="RDI41" s="921"/>
      <c r="RDJ41" s="845"/>
      <c r="RDK41" s="845"/>
      <c r="RDL41" s="845"/>
      <c r="RDM41" s="845"/>
      <c r="RDN41" s="845"/>
      <c r="RDO41" s="845"/>
      <c r="RDP41" s="845"/>
      <c r="RDQ41" s="921"/>
      <c r="RDR41" s="845"/>
      <c r="RDS41" s="845"/>
      <c r="RDT41" s="845"/>
      <c r="RDU41" s="845"/>
      <c r="RDV41" s="845"/>
      <c r="RDW41" s="845"/>
      <c r="RDX41" s="845"/>
      <c r="RDY41" s="921"/>
      <c r="RDZ41" s="845"/>
      <c r="REA41" s="845"/>
      <c r="REB41" s="845"/>
      <c r="REC41" s="845"/>
      <c r="RED41" s="845"/>
      <c r="REE41" s="845"/>
      <c r="REF41" s="845"/>
      <c r="REG41" s="921"/>
      <c r="REH41" s="845"/>
      <c r="REI41" s="845"/>
      <c r="REJ41" s="845"/>
      <c r="REK41" s="845"/>
      <c r="REL41" s="845"/>
      <c r="REM41" s="845"/>
      <c r="REN41" s="845"/>
      <c r="REO41" s="921"/>
      <c r="REP41" s="845"/>
      <c r="REQ41" s="845"/>
      <c r="RER41" s="845"/>
      <c r="RES41" s="845"/>
      <c r="RET41" s="845"/>
      <c r="REU41" s="845"/>
      <c r="REV41" s="845"/>
      <c r="REW41" s="921"/>
      <c r="REX41" s="845"/>
      <c r="REY41" s="845"/>
      <c r="REZ41" s="845"/>
      <c r="RFA41" s="845"/>
      <c r="RFB41" s="845"/>
      <c r="RFC41" s="845"/>
      <c r="RFD41" s="845"/>
      <c r="RFE41" s="921"/>
      <c r="RFF41" s="845"/>
      <c r="RFG41" s="845"/>
      <c r="RFH41" s="845"/>
      <c r="RFI41" s="845"/>
      <c r="RFJ41" s="845"/>
      <c r="RFK41" s="845"/>
      <c r="RFL41" s="845"/>
      <c r="RFM41" s="921"/>
      <c r="RFN41" s="845"/>
      <c r="RFO41" s="845"/>
      <c r="RFP41" s="845"/>
      <c r="RFQ41" s="845"/>
      <c r="RFR41" s="845"/>
      <c r="RFS41" s="845"/>
      <c r="RFT41" s="845"/>
      <c r="RFU41" s="921"/>
      <c r="RFV41" s="845"/>
      <c r="RFW41" s="845"/>
      <c r="RFX41" s="845"/>
      <c r="RFY41" s="845"/>
      <c r="RFZ41" s="845"/>
      <c r="RGA41" s="845"/>
      <c r="RGB41" s="845"/>
      <c r="RGC41" s="921"/>
      <c r="RGD41" s="845"/>
      <c r="RGE41" s="845"/>
      <c r="RGF41" s="845"/>
      <c r="RGG41" s="845"/>
      <c r="RGH41" s="845"/>
      <c r="RGI41" s="845"/>
      <c r="RGJ41" s="845"/>
      <c r="RGK41" s="921"/>
      <c r="RGL41" s="845"/>
      <c r="RGM41" s="845"/>
      <c r="RGN41" s="845"/>
      <c r="RGO41" s="845"/>
      <c r="RGP41" s="845"/>
      <c r="RGQ41" s="845"/>
      <c r="RGR41" s="845"/>
      <c r="RGS41" s="921"/>
      <c r="RGT41" s="845"/>
      <c r="RGU41" s="845"/>
      <c r="RGV41" s="845"/>
      <c r="RGW41" s="845"/>
      <c r="RGX41" s="845"/>
      <c r="RGY41" s="845"/>
      <c r="RGZ41" s="845"/>
      <c r="RHA41" s="921"/>
      <c r="RHB41" s="845"/>
      <c r="RHC41" s="845"/>
      <c r="RHD41" s="845"/>
      <c r="RHE41" s="845"/>
      <c r="RHF41" s="845"/>
      <c r="RHG41" s="845"/>
      <c r="RHH41" s="845"/>
      <c r="RHI41" s="921"/>
      <c r="RHJ41" s="845"/>
      <c r="RHK41" s="845"/>
      <c r="RHL41" s="845"/>
      <c r="RHM41" s="845"/>
      <c r="RHN41" s="845"/>
      <c r="RHO41" s="845"/>
      <c r="RHP41" s="845"/>
      <c r="RHQ41" s="921"/>
      <c r="RHR41" s="845"/>
      <c r="RHS41" s="845"/>
      <c r="RHT41" s="845"/>
      <c r="RHU41" s="845"/>
      <c r="RHV41" s="845"/>
      <c r="RHW41" s="845"/>
      <c r="RHX41" s="845"/>
      <c r="RHY41" s="921"/>
      <c r="RHZ41" s="845"/>
      <c r="RIA41" s="845"/>
      <c r="RIB41" s="845"/>
      <c r="RIC41" s="845"/>
      <c r="RID41" s="845"/>
      <c r="RIE41" s="845"/>
      <c r="RIF41" s="845"/>
      <c r="RIG41" s="921"/>
      <c r="RIH41" s="845"/>
      <c r="RII41" s="845"/>
      <c r="RIJ41" s="845"/>
      <c r="RIK41" s="845"/>
      <c r="RIL41" s="845"/>
      <c r="RIM41" s="845"/>
      <c r="RIN41" s="845"/>
      <c r="RIO41" s="921"/>
      <c r="RIP41" s="845"/>
      <c r="RIQ41" s="845"/>
      <c r="RIR41" s="845"/>
      <c r="RIS41" s="845"/>
      <c r="RIT41" s="845"/>
      <c r="RIU41" s="845"/>
      <c r="RIV41" s="845"/>
      <c r="RIW41" s="921"/>
      <c r="RIX41" s="845"/>
      <c r="RIY41" s="845"/>
      <c r="RIZ41" s="845"/>
      <c r="RJA41" s="845"/>
      <c r="RJB41" s="845"/>
      <c r="RJC41" s="845"/>
      <c r="RJD41" s="845"/>
      <c r="RJE41" s="921"/>
      <c r="RJF41" s="845"/>
      <c r="RJG41" s="845"/>
      <c r="RJH41" s="845"/>
      <c r="RJI41" s="845"/>
      <c r="RJJ41" s="845"/>
      <c r="RJK41" s="845"/>
      <c r="RJL41" s="845"/>
      <c r="RJM41" s="921"/>
      <c r="RJN41" s="845"/>
      <c r="RJO41" s="845"/>
      <c r="RJP41" s="845"/>
      <c r="RJQ41" s="845"/>
      <c r="RJR41" s="845"/>
      <c r="RJS41" s="845"/>
      <c r="RJT41" s="845"/>
      <c r="RJU41" s="921"/>
      <c r="RJV41" s="845"/>
      <c r="RJW41" s="845"/>
      <c r="RJX41" s="845"/>
      <c r="RJY41" s="845"/>
      <c r="RJZ41" s="845"/>
      <c r="RKA41" s="845"/>
      <c r="RKB41" s="845"/>
      <c r="RKC41" s="921"/>
      <c r="RKD41" s="845"/>
      <c r="RKE41" s="845"/>
      <c r="RKF41" s="845"/>
      <c r="RKG41" s="845"/>
      <c r="RKH41" s="845"/>
      <c r="RKI41" s="845"/>
      <c r="RKJ41" s="845"/>
      <c r="RKK41" s="921"/>
      <c r="RKL41" s="845"/>
      <c r="RKM41" s="845"/>
      <c r="RKN41" s="845"/>
      <c r="RKO41" s="845"/>
      <c r="RKP41" s="845"/>
      <c r="RKQ41" s="845"/>
      <c r="RKR41" s="845"/>
      <c r="RKS41" s="921"/>
      <c r="RKT41" s="845"/>
      <c r="RKU41" s="845"/>
      <c r="RKV41" s="845"/>
      <c r="RKW41" s="845"/>
      <c r="RKX41" s="845"/>
      <c r="RKY41" s="845"/>
      <c r="RKZ41" s="845"/>
      <c r="RLA41" s="921"/>
      <c r="RLB41" s="845"/>
      <c r="RLC41" s="845"/>
      <c r="RLD41" s="845"/>
      <c r="RLE41" s="845"/>
      <c r="RLF41" s="845"/>
      <c r="RLG41" s="845"/>
      <c r="RLH41" s="845"/>
      <c r="RLI41" s="921"/>
      <c r="RLJ41" s="845"/>
      <c r="RLK41" s="845"/>
      <c r="RLL41" s="845"/>
      <c r="RLM41" s="845"/>
      <c r="RLN41" s="845"/>
      <c r="RLO41" s="845"/>
      <c r="RLP41" s="845"/>
      <c r="RLQ41" s="921"/>
      <c r="RLR41" s="845"/>
      <c r="RLS41" s="845"/>
      <c r="RLT41" s="845"/>
      <c r="RLU41" s="845"/>
      <c r="RLV41" s="845"/>
      <c r="RLW41" s="845"/>
      <c r="RLX41" s="845"/>
      <c r="RLY41" s="921"/>
      <c r="RLZ41" s="845"/>
      <c r="RMA41" s="845"/>
      <c r="RMB41" s="845"/>
      <c r="RMC41" s="845"/>
      <c r="RMD41" s="845"/>
      <c r="RME41" s="845"/>
      <c r="RMF41" s="845"/>
      <c r="RMG41" s="921"/>
      <c r="RMH41" s="845"/>
      <c r="RMI41" s="845"/>
      <c r="RMJ41" s="845"/>
      <c r="RMK41" s="845"/>
      <c r="RML41" s="845"/>
      <c r="RMM41" s="845"/>
      <c r="RMN41" s="845"/>
      <c r="RMO41" s="921"/>
      <c r="RMP41" s="845"/>
      <c r="RMQ41" s="845"/>
      <c r="RMR41" s="845"/>
      <c r="RMS41" s="845"/>
      <c r="RMT41" s="845"/>
      <c r="RMU41" s="845"/>
      <c r="RMV41" s="845"/>
      <c r="RMW41" s="921"/>
      <c r="RMX41" s="845"/>
      <c r="RMY41" s="845"/>
      <c r="RMZ41" s="845"/>
      <c r="RNA41" s="845"/>
      <c r="RNB41" s="845"/>
      <c r="RNC41" s="845"/>
      <c r="RND41" s="845"/>
      <c r="RNE41" s="921"/>
      <c r="RNF41" s="845"/>
      <c r="RNG41" s="845"/>
      <c r="RNH41" s="845"/>
      <c r="RNI41" s="845"/>
      <c r="RNJ41" s="845"/>
      <c r="RNK41" s="845"/>
      <c r="RNL41" s="845"/>
      <c r="RNM41" s="921"/>
      <c r="RNN41" s="845"/>
      <c r="RNO41" s="845"/>
      <c r="RNP41" s="845"/>
      <c r="RNQ41" s="845"/>
      <c r="RNR41" s="845"/>
      <c r="RNS41" s="845"/>
      <c r="RNT41" s="845"/>
      <c r="RNU41" s="921"/>
      <c r="RNV41" s="845"/>
      <c r="RNW41" s="845"/>
      <c r="RNX41" s="845"/>
      <c r="RNY41" s="845"/>
      <c r="RNZ41" s="845"/>
      <c r="ROA41" s="845"/>
      <c r="ROB41" s="845"/>
      <c r="ROC41" s="921"/>
      <c r="ROD41" s="845"/>
      <c r="ROE41" s="845"/>
      <c r="ROF41" s="845"/>
      <c r="ROG41" s="845"/>
      <c r="ROH41" s="845"/>
      <c r="ROI41" s="845"/>
      <c r="ROJ41" s="845"/>
      <c r="ROK41" s="921"/>
      <c r="ROL41" s="845"/>
      <c r="ROM41" s="845"/>
      <c r="RON41" s="845"/>
      <c r="ROO41" s="845"/>
      <c r="ROP41" s="845"/>
      <c r="ROQ41" s="845"/>
      <c r="ROR41" s="845"/>
      <c r="ROS41" s="921"/>
      <c r="ROT41" s="845"/>
      <c r="ROU41" s="845"/>
      <c r="ROV41" s="845"/>
      <c r="ROW41" s="845"/>
      <c r="ROX41" s="845"/>
      <c r="ROY41" s="845"/>
      <c r="ROZ41" s="845"/>
      <c r="RPA41" s="921"/>
      <c r="RPB41" s="845"/>
      <c r="RPC41" s="845"/>
      <c r="RPD41" s="845"/>
      <c r="RPE41" s="845"/>
      <c r="RPF41" s="845"/>
      <c r="RPG41" s="845"/>
      <c r="RPH41" s="845"/>
      <c r="RPI41" s="921"/>
      <c r="RPJ41" s="845"/>
      <c r="RPK41" s="845"/>
      <c r="RPL41" s="845"/>
      <c r="RPM41" s="845"/>
      <c r="RPN41" s="845"/>
      <c r="RPO41" s="845"/>
      <c r="RPP41" s="845"/>
      <c r="RPQ41" s="921"/>
      <c r="RPR41" s="845"/>
      <c r="RPS41" s="845"/>
      <c r="RPT41" s="845"/>
      <c r="RPU41" s="845"/>
      <c r="RPV41" s="845"/>
      <c r="RPW41" s="845"/>
      <c r="RPX41" s="845"/>
      <c r="RPY41" s="921"/>
      <c r="RPZ41" s="845"/>
      <c r="RQA41" s="845"/>
      <c r="RQB41" s="845"/>
      <c r="RQC41" s="845"/>
      <c r="RQD41" s="845"/>
      <c r="RQE41" s="845"/>
      <c r="RQF41" s="845"/>
      <c r="RQG41" s="921"/>
      <c r="RQH41" s="845"/>
      <c r="RQI41" s="845"/>
      <c r="RQJ41" s="845"/>
      <c r="RQK41" s="845"/>
      <c r="RQL41" s="845"/>
      <c r="RQM41" s="845"/>
      <c r="RQN41" s="845"/>
      <c r="RQO41" s="921"/>
      <c r="RQP41" s="845"/>
      <c r="RQQ41" s="845"/>
      <c r="RQR41" s="845"/>
      <c r="RQS41" s="845"/>
      <c r="RQT41" s="845"/>
      <c r="RQU41" s="845"/>
      <c r="RQV41" s="845"/>
      <c r="RQW41" s="921"/>
      <c r="RQX41" s="845"/>
      <c r="RQY41" s="845"/>
      <c r="RQZ41" s="845"/>
      <c r="RRA41" s="845"/>
      <c r="RRB41" s="845"/>
      <c r="RRC41" s="845"/>
      <c r="RRD41" s="845"/>
      <c r="RRE41" s="921"/>
      <c r="RRF41" s="845"/>
      <c r="RRG41" s="845"/>
      <c r="RRH41" s="845"/>
      <c r="RRI41" s="845"/>
      <c r="RRJ41" s="845"/>
      <c r="RRK41" s="845"/>
      <c r="RRL41" s="845"/>
      <c r="RRM41" s="921"/>
      <c r="RRN41" s="845"/>
      <c r="RRO41" s="845"/>
      <c r="RRP41" s="845"/>
      <c r="RRQ41" s="845"/>
      <c r="RRR41" s="845"/>
      <c r="RRS41" s="845"/>
      <c r="RRT41" s="845"/>
      <c r="RRU41" s="921"/>
      <c r="RRV41" s="845"/>
      <c r="RRW41" s="845"/>
      <c r="RRX41" s="845"/>
      <c r="RRY41" s="845"/>
      <c r="RRZ41" s="845"/>
      <c r="RSA41" s="845"/>
      <c r="RSB41" s="845"/>
      <c r="RSC41" s="921"/>
      <c r="RSD41" s="845"/>
      <c r="RSE41" s="845"/>
      <c r="RSF41" s="845"/>
      <c r="RSG41" s="845"/>
      <c r="RSH41" s="845"/>
      <c r="RSI41" s="845"/>
      <c r="RSJ41" s="845"/>
      <c r="RSK41" s="921"/>
      <c r="RSL41" s="845"/>
      <c r="RSM41" s="845"/>
      <c r="RSN41" s="845"/>
      <c r="RSO41" s="845"/>
      <c r="RSP41" s="845"/>
      <c r="RSQ41" s="845"/>
      <c r="RSR41" s="845"/>
      <c r="RSS41" s="921"/>
      <c r="RST41" s="845"/>
      <c r="RSU41" s="845"/>
      <c r="RSV41" s="845"/>
      <c r="RSW41" s="845"/>
      <c r="RSX41" s="845"/>
      <c r="RSY41" s="845"/>
      <c r="RSZ41" s="845"/>
      <c r="RTA41" s="921"/>
      <c r="RTB41" s="845"/>
      <c r="RTC41" s="845"/>
      <c r="RTD41" s="845"/>
      <c r="RTE41" s="845"/>
      <c r="RTF41" s="845"/>
      <c r="RTG41" s="845"/>
      <c r="RTH41" s="845"/>
      <c r="RTI41" s="921"/>
      <c r="RTJ41" s="845"/>
      <c r="RTK41" s="845"/>
      <c r="RTL41" s="845"/>
      <c r="RTM41" s="845"/>
      <c r="RTN41" s="845"/>
      <c r="RTO41" s="845"/>
      <c r="RTP41" s="845"/>
      <c r="RTQ41" s="921"/>
      <c r="RTR41" s="845"/>
      <c r="RTS41" s="845"/>
      <c r="RTT41" s="845"/>
      <c r="RTU41" s="845"/>
      <c r="RTV41" s="845"/>
      <c r="RTW41" s="845"/>
      <c r="RTX41" s="845"/>
      <c r="RTY41" s="921"/>
      <c r="RTZ41" s="845"/>
      <c r="RUA41" s="845"/>
      <c r="RUB41" s="845"/>
      <c r="RUC41" s="845"/>
      <c r="RUD41" s="845"/>
      <c r="RUE41" s="845"/>
      <c r="RUF41" s="845"/>
      <c r="RUG41" s="921"/>
      <c r="RUH41" s="845"/>
      <c r="RUI41" s="845"/>
      <c r="RUJ41" s="845"/>
      <c r="RUK41" s="845"/>
      <c r="RUL41" s="845"/>
      <c r="RUM41" s="845"/>
      <c r="RUN41" s="845"/>
      <c r="RUO41" s="921"/>
      <c r="RUP41" s="845"/>
      <c r="RUQ41" s="845"/>
      <c r="RUR41" s="845"/>
      <c r="RUS41" s="845"/>
      <c r="RUT41" s="845"/>
      <c r="RUU41" s="845"/>
      <c r="RUV41" s="845"/>
      <c r="RUW41" s="921"/>
      <c r="RUX41" s="845"/>
      <c r="RUY41" s="845"/>
      <c r="RUZ41" s="845"/>
      <c r="RVA41" s="845"/>
      <c r="RVB41" s="845"/>
      <c r="RVC41" s="845"/>
      <c r="RVD41" s="845"/>
      <c r="RVE41" s="921"/>
      <c r="RVF41" s="845"/>
      <c r="RVG41" s="845"/>
      <c r="RVH41" s="845"/>
      <c r="RVI41" s="845"/>
      <c r="RVJ41" s="845"/>
      <c r="RVK41" s="845"/>
      <c r="RVL41" s="845"/>
      <c r="RVM41" s="921"/>
      <c r="RVN41" s="845"/>
      <c r="RVO41" s="845"/>
      <c r="RVP41" s="845"/>
      <c r="RVQ41" s="845"/>
      <c r="RVR41" s="845"/>
      <c r="RVS41" s="845"/>
      <c r="RVT41" s="845"/>
      <c r="RVU41" s="921"/>
      <c r="RVV41" s="845"/>
      <c r="RVW41" s="845"/>
      <c r="RVX41" s="845"/>
      <c r="RVY41" s="845"/>
      <c r="RVZ41" s="845"/>
      <c r="RWA41" s="845"/>
      <c r="RWB41" s="845"/>
      <c r="RWC41" s="921"/>
      <c r="RWD41" s="845"/>
      <c r="RWE41" s="845"/>
      <c r="RWF41" s="845"/>
      <c r="RWG41" s="845"/>
      <c r="RWH41" s="845"/>
      <c r="RWI41" s="845"/>
      <c r="RWJ41" s="845"/>
      <c r="RWK41" s="921"/>
      <c r="RWL41" s="845"/>
      <c r="RWM41" s="845"/>
      <c r="RWN41" s="845"/>
      <c r="RWO41" s="845"/>
      <c r="RWP41" s="845"/>
      <c r="RWQ41" s="845"/>
      <c r="RWR41" s="845"/>
      <c r="RWS41" s="921"/>
      <c r="RWT41" s="845"/>
      <c r="RWU41" s="845"/>
      <c r="RWV41" s="845"/>
      <c r="RWW41" s="845"/>
      <c r="RWX41" s="845"/>
      <c r="RWY41" s="845"/>
      <c r="RWZ41" s="845"/>
      <c r="RXA41" s="921"/>
      <c r="RXB41" s="845"/>
      <c r="RXC41" s="845"/>
      <c r="RXD41" s="845"/>
      <c r="RXE41" s="845"/>
      <c r="RXF41" s="845"/>
      <c r="RXG41" s="845"/>
      <c r="RXH41" s="845"/>
      <c r="RXI41" s="921"/>
      <c r="RXJ41" s="845"/>
      <c r="RXK41" s="845"/>
      <c r="RXL41" s="845"/>
      <c r="RXM41" s="845"/>
      <c r="RXN41" s="845"/>
      <c r="RXO41" s="845"/>
      <c r="RXP41" s="845"/>
      <c r="RXQ41" s="921"/>
      <c r="RXR41" s="845"/>
      <c r="RXS41" s="845"/>
      <c r="RXT41" s="845"/>
      <c r="RXU41" s="845"/>
      <c r="RXV41" s="845"/>
      <c r="RXW41" s="845"/>
      <c r="RXX41" s="845"/>
      <c r="RXY41" s="921"/>
      <c r="RXZ41" s="845"/>
      <c r="RYA41" s="845"/>
      <c r="RYB41" s="845"/>
      <c r="RYC41" s="845"/>
      <c r="RYD41" s="845"/>
      <c r="RYE41" s="845"/>
      <c r="RYF41" s="845"/>
      <c r="RYG41" s="921"/>
      <c r="RYH41" s="845"/>
      <c r="RYI41" s="845"/>
      <c r="RYJ41" s="845"/>
      <c r="RYK41" s="845"/>
      <c r="RYL41" s="845"/>
      <c r="RYM41" s="845"/>
      <c r="RYN41" s="845"/>
      <c r="RYO41" s="921"/>
      <c r="RYP41" s="845"/>
      <c r="RYQ41" s="845"/>
      <c r="RYR41" s="845"/>
      <c r="RYS41" s="845"/>
      <c r="RYT41" s="845"/>
      <c r="RYU41" s="845"/>
      <c r="RYV41" s="845"/>
      <c r="RYW41" s="921"/>
      <c r="RYX41" s="845"/>
      <c r="RYY41" s="845"/>
      <c r="RYZ41" s="845"/>
      <c r="RZA41" s="845"/>
      <c r="RZB41" s="845"/>
      <c r="RZC41" s="845"/>
      <c r="RZD41" s="845"/>
      <c r="RZE41" s="921"/>
      <c r="RZF41" s="845"/>
      <c r="RZG41" s="845"/>
      <c r="RZH41" s="845"/>
      <c r="RZI41" s="845"/>
      <c r="RZJ41" s="845"/>
      <c r="RZK41" s="845"/>
      <c r="RZL41" s="845"/>
      <c r="RZM41" s="921"/>
      <c r="RZN41" s="845"/>
      <c r="RZO41" s="845"/>
      <c r="RZP41" s="845"/>
      <c r="RZQ41" s="845"/>
      <c r="RZR41" s="845"/>
      <c r="RZS41" s="845"/>
      <c r="RZT41" s="845"/>
      <c r="RZU41" s="921"/>
      <c r="RZV41" s="845"/>
      <c r="RZW41" s="845"/>
      <c r="RZX41" s="845"/>
      <c r="RZY41" s="845"/>
      <c r="RZZ41" s="845"/>
      <c r="SAA41" s="845"/>
      <c r="SAB41" s="845"/>
      <c r="SAC41" s="921"/>
      <c r="SAD41" s="845"/>
      <c r="SAE41" s="845"/>
      <c r="SAF41" s="845"/>
      <c r="SAG41" s="845"/>
      <c r="SAH41" s="845"/>
      <c r="SAI41" s="845"/>
      <c r="SAJ41" s="845"/>
      <c r="SAK41" s="921"/>
      <c r="SAL41" s="845"/>
      <c r="SAM41" s="845"/>
      <c r="SAN41" s="845"/>
      <c r="SAO41" s="845"/>
      <c r="SAP41" s="845"/>
      <c r="SAQ41" s="845"/>
      <c r="SAR41" s="845"/>
      <c r="SAS41" s="921"/>
      <c r="SAT41" s="845"/>
      <c r="SAU41" s="845"/>
      <c r="SAV41" s="845"/>
      <c r="SAW41" s="845"/>
      <c r="SAX41" s="845"/>
      <c r="SAY41" s="845"/>
      <c r="SAZ41" s="845"/>
      <c r="SBA41" s="921"/>
      <c r="SBB41" s="845"/>
      <c r="SBC41" s="845"/>
      <c r="SBD41" s="845"/>
      <c r="SBE41" s="845"/>
      <c r="SBF41" s="845"/>
      <c r="SBG41" s="845"/>
      <c r="SBH41" s="845"/>
      <c r="SBI41" s="921"/>
      <c r="SBJ41" s="845"/>
      <c r="SBK41" s="845"/>
      <c r="SBL41" s="845"/>
      <c r="SBM41" s="845"/>
      <c r="SBN41" s="845"/>
      <c r="SBO41" s="845"/>
      <c r="SBP41" s="845"/>
      <c r="SBQ41" s="921"/>
      <c r="SBR41" s="845"/>
      <c r="SBS41" s="845"/>
      <c r="SBT41" s="845"/>
      <c r="SBU41" s="845"/>
      <c r="SBV41" s="845"/>
      <c r="SBW41" s="845"/>
      <c r="SBX41" s="845"/>
      <c r="SBY41" s="921"/>
      <c r="SBZ41" s="845"/>
      <c r="SCA41" s="845"/>
      <c r="SCB41" s="845"/>
      <c r="SCC41" s="845"/>
      <c r="SCD41" s="845"/>
      <c r="SCE41" s="845"/>
      <c r="SCF41" s="845"/>
      <c r="SCG41" s="921"/>
      <c r="SCH41" s="845"/>
      <c r="SCI41" s="845"/>
      <c r="SCJ41" s="845"/>
      <c r="SCK41" s="845"/>
      <c r="SCL41" s="845"/>
      <c r="SCM41" s="845"/>
      <c r="SCN41" s="845"/>
      <c r="SCO41" s="921"/>
      <c r="SCP41" s="845"/>
      <c r="SCQ41" s="845"/>
      <c r="SCR41" s="845"/>
      <c r="SCS41" s="845"/>
      <c r="SCT41" s="845"/>
      <c r="SCU41" s="845"/>
      <c r="SCV41" s="845"/>
      <c r="SCW41" s="921"/>
      <c r="SCX41" s="845"/>
      <c r="SCY41" s="845"/>
      <c r="SCZ41" s="845"/>
      <c r="SDA41" s="845"/>
      <c r="SDB41" s="845"/>
      <c r="SDC41" s="845"/>
      <c r="SDD41" s="845"/>
      <c r="SDE41" s="921"/>
      <c r="SDF41" s="845"/>
      <c r="SDG41" s="845"/>
      <c r="SDH41" s="845"/>
      <c r="SDI41" s="845"/>
      <c r="SDJ41" s="845"/>
      <c r="SDK41" s="845"/>
      <c r="SDL41" s="845"/>
      <c r="SDM41" s="921"/>
      <c r="SDN41" s="845"/>
      <c r="SDO41" s="845"/>
      <c r="SDP41" s="845"/>
      <c r="SDQ41" s="845"/>
      <c r="SDR41" s="845"/>
      <c r="SDS41" s="845"/>
      <c r="SDT41" s="845"/>
      <c r="SDU41" s="921"/>
      <c r="SDV41" s="845"/>
      <c r="SDW41" s="845"/>
      <c r="SDX41" s="845"/>
      <c r="SDY41" s="845"/>
      <c r="SDZ41" s="845"/>
      <c r="SEA41" s="845"/>
      <c r="SEB41" s="845"/>
      <c r="SEC41" s="921"/>
      <c r="SED41" s="845"/>
      <c r="SEE41" s="845"/>
      <c r="SEF41" s="845"/>
      <c r="SEG41" s="845"/>
      <c r="SEH41" s="845"/>
      <c r="SEI41" s="845"/>
      <c r="SEJ41" s="845"/>
      <c r="SEK41" s="921"/>
      <c r="SEL41" s="845"/>
      <c r="SEM41" s="845"/>
      <c r="SEN41" s="845"/>
      <c r="SEO41" s="845"/>
      <c r="SEP41" s="845"/>
      <c r="SEQ41" s="845"/>
      <c r="SER41" s="845"/>
      <c r="SES41" s="921"/>
      <c r="SET41" s="845"/>
      <c r="SEU41" s="845"/>
      <c r="SEV41" s="845"/>
      <c r="SEW41" s="845"/>
      <c r="SEX41" s="845"/>
      <c r="SEY41" s="845"/>
      <c r="SEZ41" s="845"/>
      <c r="SFA41" s="921"/>
      <c r="SFB41" s="845"/>
      <c r="SFC41" s="845"/>
      <c r="SFD41" s="845"/>
      <c r="SFE41" s="845"/>
      <c r="SFF41" s="845"/>
      <c r="SFG41" s="845"/>
      <c r="SFH41" s="845"/>
      <c r="SFI41" s="921"/>
      <c r="SFJ41" s="845"/>
      <c r="SFK41" s="845"/>
      <c r="SFL41" s="845"/>
      <c r="SFM41" s="845"/>
      <c r="SFN41" s="845"/>
      <c r="SFO41" s="845"/>
      <c r="SFP41" s="845"/>
      <c r="SFQ41" s="921"/>
      <c r="SFR41" s="845"/>
      <c r="SFS41" s="845"/>
      <c r="SFT41" s="845"/>
      <c r="SFU41" s="845"/>
      <c r="SFV41" s="845"/>
      <c r="SFW41" s="845"/>
      <c r="SFX41" s="845"/>
      <c r="SFY41" s="921"/>
      <c r="SFZ41" s="845"/>
      <c r="SGA41" s="845"/>
      <c r="SGB41" s="845"/>
      <c r="SGC41" s="845"/>
      <c r="SGD41" s="845"/>
      <c r="SGE41" s="845"/>
      <c r="SGF41" s="845"/>
      <c r="SGG41" s="921"/>
      <c r="SGH41" s="845"/>
      <c r="SGI41" s="845"/>
      <c r="SGJ41" s="845"/>
      <c r="SGK41" s="845"/>
      <c r="SGL41" s="845"/>
      <c r="SGM41" s="845"/>
      <c r="SGN41" s="845"/>
      <c r="SGO41" s="921"/>
      <c r="SGP41" s="845"/>
      <c r="SGQ41" s="845"/>
      <c r="SGR41" s="845"/>
      <c r="SGS41" s="845"/>
      <c r="SGT41" s="845"/>
      <c r="SGU41" s="845"/>
      <c r="SGV41" s="845"/>
      <c r="SGW41" s="921"/>
      <c r="SGX41" s="845"/>
      <c r="SGY41" s="845"/>
      <c r="SGZ41" s="845"/>
      <c r="SHA41" s="845"/>
      <c r="SHB41" s="845"/>
      <c r="SHC41" s="845"/>
      <c r="SHD41" s="845"/>
      <c r="SHE41" s="921"/>
      <c r="SHF41" s="845"/>
      <c r="SHG41" s="845"/>
      <c r="SHH41" s="845"/>
      <c r="SHI41" s="845"/>
      <c r="SHJ41" s="845"/>
      <c r="SHK41" s="845"/>
      <c r="SHL41" s="845"/>
      <c r="SHM41" s="921"/>
      <c r="SHN41" s="845"/>
      <c r="SHO41" s="845"/>
      <c r="SHP41" s="845"/>
      <c r="SHQ41" s="845"/>
      <c r="SHR41" s="845"/>
      <c r="SHS41" s="845"/>
      <c r="SHT41" s="845"/>
      <c r="SHU41" s="921"/>
      <c r="SHV41" s="845"/>
      <c r="SHW41" s="845"/>
      <c r="SHX41" s="845"/>
      <c r="SHY41" s="845"/>
      <c r="SHZ41" s="845"/>
      <c r="SIA41" s="845"/>
      <c r="SIB41" s="845"/>
      <c r="SIC41" s="921"/>
      <c r="SID41" s="845"/>
      <c r="SIE41" s="845"/>
      <c r="SIF41" s="845"/>
      <c r="SIG41" s="845"/>
      <c r="SIH41" s="845"/>
      <c r="SII41" s="845"/>
      <c r="SIJ41" s="845"/>
      <c r="SIK41" s="921"/>
      <c r="SIL41" s="845"/>
      <c r="SIM41" s="845"/>
      <c r="SIN41" s="845"/>
      <c r="SIO41" s="845"/>
      <c r="SIP41" s="845"/>
      <c r="SIQ41" s="845"/>
      <c r="SIR41" s="845"/>
      <c r="SIS41" s="921"/>
      <c r="SIT41" s="845"/>
      <c r="SIU41" s="845"/>
      <c r="SIV41" s="845"/>
      <c r="SIW41" s="845"/>
      <c r="SIX41" s="845"/>
      <c r="SIY41" s="845"/>
      <c r="SIZ41" s="845"/>
      <c r="SJA41" s="921"/>
      <c r="SJB41" s="845"/>
      <c r="SJC41" s="845"/>
      <c r="SJD41" s="845"/>
      <c r="SJE41" s="845"/>
      <c r="SJF41" s="845"/>
      <c r="SJG41" s="845"/>
      <c r="SJH41" s="845"/>
      <c r="SJI41" s="921"/>
      <c r="SJJ41" s="845"/>
      <c r="SJK41" s="845"/>
      <c r="SJL41" s="845"/>
      <c r="SJM41" s="845"/>
      <c r="SJN41" s="845"/>
      <c r="SJO41" s="845"/>
      <c r="SJP41" s="845"/>
      <c r="SJQ41" s="921"/>
      <c r="SJR41" s="845"/>
      <c r="SJS41" s="845"/>
      <c r="SJT41" s="845"/>
      <c r="SJU41" s="845"/>
      <c r="SJV41" s="845"/>
      <c r="SJW41" s="845"/>
      <c r="SJX41" s="845"/>
      <c r="SJY41" s="921"/>
      <c r="SJZ41" s="845"/>
      <c r="SKA41" s="845"/>
      <c r="SKB41" s="845"/>
      <c r="SKC41" s="845"/>
      <c r="SKD41" s="845"/>
      <c r="SKE41" s="845"/>
      <c r="SKF41" s="845"/>
      <c r="SKG41" s="921"/>
      <c r="SKH41" s="845"/>
      <c r="SKI41" s="845"/>
      <c r="SKJ41" s="845"/>
      <c r="SKK41" s="845"/>
      <c r="SKL41" s="845"/>
      <c r="SKM41" s="845"/>
      <c r="SKN41" s="845"/>
      <c r="SKO41" s="921"/>
      <c r="SKP41" s="845"/>
      <c r="SKQ41" s="845"/>
      <c r="SKR41" s="845"/>
      <c r="SKS41" s="845"/>
      <c r="SKT41" s="845"/>
      <c r="SKU41" s="845"/>
      <c r="SKV41" s="845"/>
      <c r="SKW41" s="921"/>
      <c r="SKX41" s="845"/>
      <c r="SKY41" s="845"/>
      <c r="SKZ41" s="845"/>
      <c r="SLA41" s="845"/>
      <c r="SLB41" s="845"/>
      <c r="SLC41" s="845"/>
      <c r="SLD41" s="845"/>
      <c r="SLE41" s="921"/>
      <c r="SLF41" s="845"/>
      <c r="SLG41" s="845"/>
      <c r="SLH41" s="845"/>
      <c r="SLI41" s="845"/>
      <c r="SLJ41" s="845"/>
      <c r="SLK41" s="845"/>
      <c r="SLL41" s="845"/>
      <c r="SLM41" s="921"/>
      <c r="SLN41" s="845"/>
      <c r="SLO41" s="845"/>
      <c r="SLP41" s="845"/>
      <c r="SLQ41" s="845"/>
      <c r="SLR41" s="845"/>
      <c r="SLS41" s="845"/>
      <c r="SLT41" s="845"/>
      <c r="SLU41" s="921"/>
      <c r="SLV41" s="845"/>
      <c r="SLW41" s="845"/>
      <c r="SLX41" s="845"/>
      <c r="SLY41" s="845"/>
      <c r="SLZ41" s="845"/>
      <c r="SMA41" s="845"/>
      <c r="SMB41" s="845"/>
      <c r="SMC41" s="921"/>
      <c r="SMD41" s="845"/>
      <c r="SME41" s="845"/>
      <c r="SMF41" s="845"/>
      <c r="SMG41" s="845"/>
      <c r="SMH41" s="845"/>
      <c r="SMI41" s="845"/>
      <c r="SMJ41" s="845"/>
      <c r="SMK41" s="921"/>
      <c r="SML41" s="845"/>
      <c r="SMM41" s="845"/>
      <c r="SMN41" s="845"/>
      <c r="SMO41" s="845"/>
      <c r="SMP41" s="845"/>
      <c r="SMQ41" s="845"/>
      <c r="SMR41" s="845"/>
      <c r="SMS41" s="921"/>
      <c r="SMT41" s="845"/>
      <c r="SMU41" s="845"/>
      <c r="SMV41" s="845"/>
      <c r="SMW41" s="845"/>
      <c r="SMX41" s="845"/>
      <c r="SMY41" s="845"/>
      <c r="SMZ41" s="845"/>
      <c r="SNA41" s="921"/>
      <c r="SNB41" s="845"/>
      <c r="SNC41" s="845"/>
      <c r="SND41" s="845"/>
      <c r="SNE41" s="845"/>
      <c r="SNF41" s="845"/>
      <c r="SNG41" s="845"/>
      <c r="SNH41" s="845"/>
      <c r="SNI41" s="921"/>
      <c r="SNJ41" s="845"/>
      <c r="SNK41" s="845"/>
      <c r="SNL41" s="845"/>
      <c r="SNM41" s="845"/>
      <c r="SNN41" s="845"/>
      <c r="SNO41" s="845"/>
      <c r="SNP41" s="845"/>
      <c r="SNQ41" s="921"/>
      <c r="SNR41" s="845"/>
      <c r="SNS41" s="845"/>
      <c r="SNT41" s="845"/>
      <c r="SNU41" s="845"/>
      <c r="SNV41" s="845"/>
      <c r="SNW41" s="845"/>
      <c r="SNX41" s="845"/>
      <c r="SNY41" s="921"/>
      <c r="SNZ41" s="845"/>
      <c r="SOA41" s="845"/>
      <c r="SOB41" s="845"/>
      <c r="SOC41" s="845"/>
      <c r="SOD41" s="845"/>
      <c r="SOE41" s="845"/>
      <c r="SOF41" s="845"/>
      <c r="SOG41" s="921"/>
      <c r="SOH41" s="845"/>
      <c r="SOI41" s="845"/>
      <c r="SOJ41" s="845"/>
      <c r="SOK41" s="845"/>
      <c r="SOL41" s="845"/>
      <c r="SOM41" s="845"/>
      <c r="SON41" s="845"/>
      <c r="SOO41" s="921"/>
      <c r="SOP41" s="845"/>
      <c r="SOQ41" s="845"/>
      <c r="SOR41" s="845"/>
      <c r="SOS41" s="845"/>
      <c r="SOT41" s="845"/>
      <c r="SOU41" s="845"/>
      <c r="SOV41" s="845"/>
      <c r="SOW41" s="921"/>
      <c r="SOX41" s="845"/>
      <c r="SOY41" s="845"/>
      <c r="SOZ41" s="845"/>
      <c r="SPA41" s="845"/>
      <c r="SPB41" s="845"/>
      <c r="SPC41" s="845"/>
      <c r="SPD41" s="845"/>
      <c r="SPE41" s="921"/>
      <c r="SPF41" s="845"/>
      <c r="SPG41" s="845"/>
      <c r="SPH41" s="845"/>
      <c r="SPI41" s="845"/>
      <c r="SPJ41" s="845"/>
      <c r="SPK41" s="845"/>
      <c r="SPL41" s="845"/>
      <c r="SPM41" s="921"/>
      <c r="SPN41" s="845"/>
      <c r="SPO41" s="845"/>
      <c r="SPP41" s="845"/>
      <c r="SPQ41" s="845"/>
      <c r="SPR41" s="845"/>
      <c r="SPS41" s="845"/>
      <c r="SPT41" s="845"/>
      <c r="SPU41" s="921"/>
      <c r="SPV41" s="845"/>
      <c r="SPW41" s="845"/>
      <c r="SPX41" s="845"/>
      <c r="SPY41" s="845"/>
      <c r="SPZ41" s="845"/>
      <c r="SQA41" s="845"/>
      <c r="SQB41" s="845"/>
      <c r="SQC41" s="921"/>
      <c r="SQD41" s="845"/>
      <c r="SQE41" s="845"/>
      <c r="SQF41" s="845"/>
      <c r="SQG41" s="845"/>
      <c r="SQH41" s="845"/>
      <c r="SQI41" s="845"/>
      <c r="SQJ41" s="845"/>
      <c r="SQK41" s="921"/>
      <c r="SQL41" s="845"/>
      <c r="SQM41" s="845"/>
      <c r="SQN41" s="845"/>
      <c r="SQO41" s="845"/>
      <c r="SQP41" s="845"/>
      <c r="SQQ41" s="845"/>
      <c r="SQR41" s="845"/>
      <c r="SQS41" s="921"/>
      <c r="SQT41" s="845"/>
      <c r="SQU41" s="845"/>
      <c r="SQV41" s="845"/>
      <c r="SQW41" s="845"/>
      <c r="SQX41" s="845"/>
      <c r="SQY41" s="845"/>
      <c r="SQZ41" s="845"/>
      <c r="SRA41" s="921"/>
      <c r="SRB41" s="845"/>
      <c r="SRC41" s="845"/>
      <c r="SRD41" s="845"/>
      <c r="SRE41" s="845"/>
      <c r="SRF41" s="845"/>
      <c r="SRG41" s="845"/>
      <c r="SRH41" s="845"/>
      <c r="SRI41" s="921"/>
      <c r="SRJ41" s="845"/>
      <c r="SRK41" s="845"/>
      <c r="SRL41" s="845"/>
      <c r="SRM41" s="845"/>
      <c r="SRN41" s="845"/>
      <c r="SRO41" s="845"/>
      <c r="SRP41" s="845"/>
      <c r="SRQ41" s="921"/>
      <c r="SRR41" s="845"/>
      <c r="SRS41" s="845"/>
      <c r="SRT41" s="845"/>
      <c r="SRU41" s="845"/>
      <c r="SRV41" s="845"/>
      <c r="SRW41" s="845"/>
      <c r="SRX41" s="845"/>
      <c r="SRY41" s="921"/>
      <c r="SRZ41" s="845"/>
      <c r="SSA41" s="845"/>
      <c r="SSB41" s="845"/>
      <c r="SSC41" s="845"/>
      <c r="SSD41" s="845"/>
      <c r="SSE41" s="845"/>
      <c r="SSF41" s="845"/>
      <c r="SSG41" s="921"/>
      <c r="SSH41" s="845"/>
      <c r="SSI41" s="845"/>
      <c r="SSJ41" s="845"/>
      <c r="SSK41" s="845"/>
      <c r="SSL41" s="845"/>
      <c r="SSM41" s="845"/>
      <c r="SSN41" s="845"/>
      <c r="SSO41" s="921"/>
      <c r="SSP41" s="845"/>
      <c r="SSQ41" s="845"/>
      <c r="SSR41" s="845"/>
      <c r="SSS41" s="845"/>
      <c r="SST41" s="845"/>
      <c r="SSU41" s="845"/>
      <c r="SSV41" s="845"/>
      <c r="SSW41" s="921"/>
      <c r="SSX41" s="845"/>
      <c r="SSY41" s="845"/>
      <c r="SSZ41" s="845"/>
      <c r="STA41" s="845"/>
      <c r="STB41" s="845"/>
      <c r="STC41" s="845"/>
      <c r="STD41" s="845"/>
      <c r="STE41" s="921"/>
      <c r="STF41" s="845"/>
      <c r="STG41" s="845"/>
      <c r="STH41" s="845"/>
      <c r="STI41" s="845"/>
      <c r="STJ41" s="845"/>
      <c r="STK41" s="845"/>
      <c r="STL41" s="845"/>
      <c r="STM41" s="921"/>
      <c r="STN41" s="845"/>
      <c r="STO41" s="845"/>
      <c r="STP41" s="845"/>
      <c r="STQ41" s="845"/>
      <c r="STR41" s="845"/>
      <c r="STS41" s="845"/>
      <c r="STT41" s="845"/>
      <c r="STU41" s="921"/>
      <c r="STV41" s="845"/>
      <c r="STW41" s="845"/>
      <c r="STX41" s="845"/>
      <c r="STY41" s="845"/>
      <c r="STZ41" s="845"/>
      <c r="SUA41" s="845"/>
      <c r="SUB41" s="845"/>
      <c r="SUC41" s="921"/>
      <c r="SUD41" s="845"/>
      <c r="SUE41" s="845"/>
      <c r="SUF41" s="845"/>
      <c r="SUG41" s="845"/>
      <c r="SUH41" s="845"/>
      <c r="SUI41" s="845"/>
      <c r="SUJ41" s="845"/>
      <c r="SUK41" s="921"/>
      <c r="SUL41" s="845"/>
      <c r="SUM41" s="845"/>
      <c r="SUN41" s="845"/>
      <c r="SUO41" s="845"/>
      <c r="SUP41" s="845"/>
      <c r="SUQ41" s="845"/>
      <c r="SUR41" s="845"/>
      <c r="SUS41" s="921"/>
      <c r="SUT41" s="845"/>
      <c r="SUU41" s="845"/>
      <c r="SUV41" s="845"/>
      <c r="SUW41" s="845"/>
      <c r="SUX41" s="845"/>
      <c r="SUY41" s="845"/>
      <c r="SUZ41" s="845"/>
      <c r="SVA41" s="921"/>
      <c r="SVB41" s="845"/>
      <c r="SVC41" s="845"/>
      <c r="SVD41" s="845"/>
      <c r="SVE41" s="845"/>
      <c r="SVF41" s="845"/>
      <c r="SVG41" s="845"/>
      <c r="SVH41" s="845"/>
      <c r="SVI41" s="921"/>
      <c r="SVJ41" s="845"/>
      <c r="SVK41" s="845"/>
      <c r="SVL41" s="845"/>
      <c r="SVM41" s="845"/>
      <c r="SVN41" s="845"/>
      <c r="SVO41" s="845"/>
      <c r="SVP41" s="845"/>
      <c r="SVQ41" s="921"/>
      <c r="SVR41" s="845"/>
      <c r="SVS41" s="845"/>
      <c r="SVT41" s="845"/>
      <c r="SVU41" s="845"/>
      <c r="SVV41" s="845"/>
      <c r="SVW41" s="845"/>
      <c r="SVX41" s="845"/>
      <c r="SVY41" s="921"/>
      <c r="SVZ41" s="845"/>
      <c r="SWA41" s="845"/>
      <c r="SWB41" s="845"/>
      <c r="SWC41" s="845"/>
      <c r="SWD41" s="845"/>
      <c r="SWE41" s="845"/>
      <c r="SWF41" s="845"/>
      <c r="SWG41" s="921"/>
      <c r="SWH41" s="845"/>
      <c r="SWI41" s="845"/>
      <c r="SWJ41" s="845"/>
      <c r="SWK41" s="845"/>
      <c r="SWL41" s="845"/>
      <c r="SWM41" s="845"/>
      <c r="SWN41" s="845"/>
      <c r="SWO41" s="921"/>
      <c r="SWP41" s="845"/>
      <c r="SWQ41" s="845"/>
      <c r="SWR41" s="845"/>
      <c r="SWS41" s="845"/>
      <c r="SWT41" s="845"/>
      <c r="SWU41" s="845"/>
      <c r="SWV41" s="845"/>
      <c r="SWW41" s="921"/>
      <c r="SWX41" s="845"/>
      <c r="SWY41" s="845"/>
      <c r="SWZ41" s="845"/>
      <c r="SXA41" s="845"/>
      <c r="SXB41" s="845"/>
      <c r="SXC41" s="845"/>
      <c r="SXD41" s="845"/>
      <c r="SXE41" s="921"/>
      <c r="SXF41" s="845"/>
      <c r="SXG41" s="845"/>
      <c r="SXH41" s="845"/>
      <c r="SXI41" s="845"/>
      <c r="SXJ41" s="845"/>
      <c r="SXK41" s="845"/>
      <c r="SXL41" s="845"/>
      <c r="SXM41" s="921"/>
      <c r="SXN41" s="845"/>
      <c r="SXO41" s="845"/>
      <c r="SXP41" s="845"/>
      <c r="SXQ41" s="845"/>
      <c r="SXR41" s="845"/>
      <c r="SXS41" s="845"/>
      <c r="SXT41" s="845"/>
      <c r="SXU41" s="921"/>
      <c r="SXV41" s="845"/>
      <c r="SXW41" s="845"/>
      <c r="SXX41" s="845"/>
      <c r="SXY41" s="845"/>
      <c r="SXZ41" s="845"/>
      <c r="SYA41" s="845"/>
      <c r="SYB41" s="845"/>
      <c r="SYC41" s="921"/>
      <c r="SYD41" s="845"/>
      <c r="SYE41" s="845"/>
      <c r="SYF41" s="845"/>
      <c r="SYG41" s="845"/>
      <c r="SYH41" s="845"/>
      <c r="SYI41" s="845"/>
      <c r="SYJ41" s="845"/>
      <c r="SYK41" s="921"/>
      <c r="SYL41" s="845"/>
      <c r="SYM41" s="845"/>
      <c r="SYN41" s="845"/>
      <c r="SYO41" s="845"/>
      <c r="SYP41" s="845"/>
      <c r="SYQ41" s="845"/>
      <c r="SYR41" s="845"/>
      <c r="SYS41" s="921"/>
      <c r="SYT41" s="845"/>
      <c r="SYU41" s="845"/>
      <c r="SYV41" s="845"/>
      <c r="SYW41" s="845"/>
      <c r="SYX41" s="845"/>
      <c r="SYY41" s="845"/>
      <c r="SYZ41" s="845"/>
      <c r="SZA41" s="921"/>
      <c r="SZB41" s="845"/>
      <c r="SZC41" s="845"/>
      <c r="SZD41" s="845"/>
      <c r="SZE41" s="845"/>
      <c r="SZF41" s="845"/>
      <c r="SZG41" s="845"/>
      <c r="SZH41" s="845"/>
      <c r="SZI41" s="921"/>
      <c r="SZJ41" s="845"/>
      <c r="SZK41" s="845"/>
      <c r="SZL41" s="845"/>
      <c r="SZM41" s="845"/>
      <c r="SZN41" s="845"/>
      <c r="SZO41" s="845"/>
      <c r="SZP41" s="845"/>
      <c r="SZQ41" s="921"/>
      <c r="SZR41" s="845"/>
      <c r="SZS41" s="845"/>
      <c r="SZT41" s="845"/>
      <c r="SZU41" s="845"/>
      <c r="SZV41" s="845"/>
      <c r="SZW41" s="845"/>
      <c r="SZX41" s="845"/>
      <c r="SZY41" s="921"/>
      <c r="SZZ41" s="845"/>
      <c r="TAA41" s="845"/>
      <c r="TAB41" s="845"/>
      <c r="TAC41" s="845"/>
      <c r="TAD41" s="845"/>
      <c r="TAE41" s="845"/>
      <c r="TAF41" s="845"/>
      <c r="TAG41" s="921"/>
      <c r="TAH41" s="845"/>
      <c r="TAI41" s="845"/>
      <c r="TAJ41" s="845"/>
      <c r="TAK41" s="845"/>
      <c r="TAL41" s="845"/>
      <c r="TAM41" s="845"/>
      <c r="TAN41" s="845"/>
      <c r="TAO41" s="921"/>
      <c r="TAP41" s="845"/>
      <c r="TAQ41" s="845"/>
      <c r="TAR41" s="845"/>
      <c r="TAS41" s="845"/>
      <c r="TAT41" s="845"/>
      <c r="TAU41" s="845"/>
      <c r="TAV41" s="845"/>
      <c r="TAW41" s="921"/>
      <c r="TAX41" s="845"/>
      <c r="TAY41" s="845"/>
      <c r="TAZ41" s="845"/>
      <c r="TBA41" s="845"/>
      <c r="TBB41" s="845"/>
      <c r="TBC41" s="845"/>
      <c r="TBD41" s="845"/>
      <c r="TBE41" s="921"/>
      <c r="TBF41" s="845"/>
      <c r="TBG41" s="845"/>
      <c r="TBH41" s="845"/>
      <c r="TBI41" s="845"/>
      <c r="TBJ41" s="845"/>
      <c r="TBK41" s="845"/>
      <c r="TBL41" s="845"/>
      <c r="TBM41" s="921"/>
      <c r="TBN41" s="845"/>
      <c r="TBO41" s="845"/>
      <c r="TBP41" s="845"/>
      <c r="TBQ41" s="845"/>
      <c r="TBR41" s="845"/>
      <c r="TBS41" s="845"/>
      <c r="TBT41" s="845"/>
      <c r="TBU41" s="921"/>
      <c r="TBV41" s="845"/>
      <c r="TBW41" s="845"/>
      <c r="TBX41" s="845"/>
      <c r="TBY41" s="845"/>
      <c r="TBZ41" s="845"/>
      <c r="TCA41" s="845"/>
      <c r="TCB41" s="845"/>
      <c r="TCC41" s="921"/>
      <c r="TCD41" s="845"/>
      <c r="TCE41" s="845"/>
      <c r="TCF41" s="845"/>
      <c r="TCG41" s="845"/>
      <c r="TCH41" s="845"/>
      <c r="TCI41" s="845"/>
      <c r="TCJ41" s="845"/>
      <c r="TCK41" s="921"/>
      <c r="TCL41" s="845"/>
      <c r="TCM41" s="845"/>
      <c r="TCN41" s="845"/>
      <c r="TCO41" s="845"/>
      <c r="TCP41" s="845"/>
      <c r="TCQ41" s="845"/>
      <c r="TCR41" s="845"/>
      <c r="TCS41" s="921"/>
      <c r="TCT41" s="845"/>
      <c r="TCU41" s="845"/>
      <c r="TCV41" s="845"/>
      <c r="TCW41" s="845"/>
      <c r="TCX41" s="845"/>
      <c r="TCY41" s="845"/>
      <c r="TCZ41" s="845"/>
      <c r="TDA41" s="921"/>
      <c r="TDB41" s="845"/>
      <c r="TDC41" s="845"/>
      <c r="TDD41" s="845"/>
      <c r="TDE41" s="845"/>
      <c r="TDF41" s="845"/>
      <c r="TDG41" s="845"/>
      <c r="TDH41" s="845"/>
      <c r="TDI41" s="921"/>
      <c r="TDJ41" s="845"/>
      <c r="TDK41" s="845"/>
      <c r="TDL41" s="845"/>
      <c r="TDM41" s="845"/>
      <c r="TDN41" s="845"/>
      <c r="TDO41" s="845"/>
      <c r="TDP41" s="845"/>
      <c r="TDQ41" s="921"/>
      <c r="TDR41" s="845"/>
      <c r="TDS41" s="845"/>
      <c r="TDT41" s="845"/>
      <c r="TDU41" s="845"/>
      <c r="TDV41" s="845"/>
      <c r="TDW41" s="845"/>
      <c r="TDX41" s="845"/>
      <c r="TDY41" s="921"/>
      <c r="TDZ41" s="845"/>
      <c r="TEA41" s="845"/>
      <c r="TEB41" s="845"/>
      <c r="TEC41" s="845"/>
      <c r="TED41" s="845"/>
      <c r="TEE41" s="845"/>
      <c r="TEF41" s="845"/>
      <c r="TEG41" s="921"/>
      <c r="TEH41" s="845"/>
      <c r="TEI41" s="845"/>
      <c r="TEJ41" s="845"/>
      <c r="TEK41" s="845"/>
      <c r="TEL41" s="845"/>
      <c r="TEM41" s="845"/>
      <c r="TEN41" s="845"/>
      <c r="TEO41" s="921"/>
      <c r="TEP41" s="845"/>
      <c r="TEQ41" s="845"/>
      <c r="TER41" s="845"/>
      <c r="TES41" s="845"/>
      <c r="TET41" s="845"/>
      <c r="TEU41" s="845"/>
      <c r="TEV41" s="845"/>
      <c r="TEW41" s="921"/>
      <c r="TEX41" s="845"/>
      <c r="TEY41" s="845"/>
      <c r="TEZ41" s="845"/>
      <c r="TFA41" s="845"/>
      <c r="TFB41" s="845"/>
      <c r="TFC41" s="845"/>
      <c r="TFD41" s="845"/>
      <c r="TFE41" s="921"/>
      <c r="TFF41" s="845"/>
      <c r="TFG41" s="845"/>
      <c r="TFH41" s="845"/>
      <c r="TFI41" s="845"/>
      <c r="TFJ41" s="845"/>
      <c r="TFK41" s="845"/>
      <c r="TFL41" s="845"/>
      <c r="TFM41" s="921"/>
      <c r="TFN41" s="845"/>
      <c r="TFO41" s="845"/>
      <c r="TFP41" s="845"/>
      <c r="TFQ41" s="845"/>
      <c r="TFR41" s="845"/>
      <c r="TFS41" s="845"/>
      <c r="TFT41" s="845"/>
      <c r="TFU41" s="921"/>
      <c r="TFV41" s="845"/>
      <c r="TFW41" s="845"/>
      <c r="TFX41" s="845"/>
      <c r="TFY41" s="845"/>
      <c r="TFZ41" s="845"/>
      <c r="TGA41" s="845"/>
      <c r="TGB41" s="845"/>
      <c r="TGC41" s="921"/>
      <c r="TGD41" s="845"/>
      <c r="TGE41" s="845"/>
      <c r="TGF41" s="845"/>
      <c r="TGG41" s="845"/>
      <c r="TGH41" s="845"/>
      <c r="TGI41" s="845"/>
      <c r="TGJ41" s="845"/>
      <c r="TGK41" s="921"/>
      <c r="TGL41" s="845"/>
      <c r="TGM41" s="845"/>
      <c r="TGN41" s="845"/>
      <c r="TGO41" s="845"/>
      <c r="TGP41" s="845"/>
      <c r="TGQ41" s="845"/>
      <c r="TGR41" s="845"/>
      <c r="TGS41" s="921"/>
      <c r="TGT41" s="845"/>
      <c r="TGU41" s="845"/>
      <c r="TGV41" s="845"/>
      <c r="TGW41" s="845"/>
      <c r="TGX41" s="845"/>
      <c r="TGY41" s="845"/>
      <c r="TGZ41" s="845"/>
      <c r="THA41" s="921"/>
      <c r="THB41" s="845"/>
      <c r="THC41" s="845"/>
      <c r="THD41" s="845"/>
      <c r="THE41" s="845"/>
      <c r="THF41" s="845"/>
      <c r="THG41" s="845"/>
      <c r="THH41" s="845"/>
      <c r="THI41" s="921"/>
      <c r="THJ41" s="845"/>
      <c r="THK41" s="845"/>
      <c r="THL41" s="845"/>
      <c r="THM41" s="845"/>
      <c r="THN41" s="845"/>
      <c r="THO41" s="845"/>
      <c r="THP41" s="845"/>
      <c r="THQ41" s="921"/>
      <c r="THR41" s="845"/>
      <c r="THS41" s="845"/>
      <c r="THT41" s="845"/>
      <c r="THU41" s="845"/>
      <c r="THV41" s="845"/>
      <c r="THW41" s="845"/>
      <c r="THX41" s="845"/>
      <c r="THY41" s="921"/>
      <c r="THZ41" s="845"/>
      <c r="TIA41" s="845"/>
      <c r="TIB41" s="845"/>
      <c r="TIC41" s="845"/>
      <c r="TID41" s="845"/>
      <c r="TIE41" s="845"/>
      <c r="TIF41" s="845"/>
      <c r="TIG41" s="921"/>
      <c r="TIH41" s="845"/>
      <c r="TII41" s="845"/>
      <c r="TIJ41" s="845"/>
      <c r="TIK41" s="845"/>
      <c r="TIL41" s="845"/>
      <c r="TIM41" s="845"/>
      <c r="TIN41" s="845"/>
      <c r="TIO41" s="921"/>
      <c r="TIP41" s="845"/>
      <c r="TIQ41" s="845"/>
      <c r="TIR41" s="845"/>
      <c r="TIS41" s="845"/>
      <c r="TIT41" s="845"/>
      <c r="TIU41" s="845"/>
      <c r="TIV41" s="845"/>
      <c r="TIW41" s="921"/>
      <c r="TIX41" s="845"/>
      <c r="TIY41" s="845"/>
      <c r="TIZ41" s="845"/>
      <c r="TJA41" s="845"/>
      <c r="TJB41" s="845"/>
      <c r="TJC41" s="845"/>
      <c r="TJD41" s="845"/>
      <c r="TJE41" s="921"/>
      <c r="TJF41" s="845"/>
      <c r="TJG41" s="845"/>
      <c r="TJH41" s="845"/>
      <c r="TJI41" s="845"/>
      <c r="TJJ41" s="845"/>
      <c r="TJK41" s="845"/>
      <c r="TJL41" s="845"/>
      <c r="TJM41" s="921"/>
      <c r="TJN41" s="845"/>
      <c r="TJO41" s="845"/>
      <c r="TJP41" s="845"/>
      <c r="TJQ41" s="845"/>
      <c r="TJR41" s="845"/>
      <c r="TJS41" s="845"/>
      <c r="TJT41" s="845"/>
      <c r="TJU41" s="921"/>
      <c r="TJV41" s="845"/>
      <c r="TJW41" s="845"/>
      <c r="TJX41" s="845"/>
      <c r="TJY41" s="845"/>
      <c r="TJZ41" s="845"/>
      <c r="TKA41" s="845"/>
      <c r="TKB41" s="845"/>
      <c r="TKC41" s="921"/>
      <c r="TKD41" s="845"/>
      <c r="TKE41" s="845"/>
      <c r="TKF41" s="845"/>
      <c r="TKG41" s="845"/>
      <c r="TKH41" s="845"/>
      <c r="TKI41" s="845"/>
      <c r="TKJ41" s="845"/>
      <c r="TKK41" s="921"/>
      <c r="TKL41" s="845"/>
      <c r="TKM41" s="845"/>
      <c r="TKN41" s="845"/>
      <c r="TKO41" s="845"/>
      <c r="TKP41" s="845"/>
      <c r="TKQ41" s="845"/>
      <c r="TKR41" s="845"/>
      <c r="TKS41" s="921"/>
      <c r="TKT41" s="845"/>
      <c r="TKU41" s="845"/>
      <c r="TKV41" s="845"/>
      <c r="TKW41" s="845"/>
      <c r="TKX41" s="845"/>
      <c r="TKY41" s="845"/>
      <c r="TKZ41" s="845"/>
      <c r="TLA41" s="921"/>
      <c r="TLB41" s="845"/>
      <c r="TLC41" s="845"/>
      <c r="TLD41" s="845"/>
      <c r="TLE41" s="845"/>
      <c r="TLF41" s="845"/>
      <c r="TLG41" s="845"/>
      <c r="TLH41" s="845"/>
      <c r="TLI41" s="921"/>
      <c r="TLJ41" s="845"/>
      <c r="TLK41" s="845"/>
      <c r="TLL41" s="845"/>
      <c r="TLM41" s="845"/>
      <c r="TLN41" s="845"/>
      <c r="TLO41" s="845"/>
      <c r="TLP41" s="845"/>
      <c r="TLQ41" s="921"/>
      <c r="TLR41" s="845"/>
      <c r="TLS41" s="845"/>
      <c r="TLT41" s="845"/>
      <c r="TLU41" s="845"/>
      <c r="TLV41" s="845"/>
      <c r="TLW41" s="845"/>
      <c r="TLX41" s="845"/>
      <c r="TLY41" s="921"/>
      <c r="TLZ41" s="845"/>
      <c r="TMA41" s="845"/>
      <c r="TMB41" s="845"/>
      <c r="TMC41" s="845"/>
      <c r="TMD41" s="845"/>
      <c r="TME41" s="845"/>
      <c r="TMF41" s="845"/>
      <c r="TMG41" s="921"/>
      <c r="TMH41" s="845"/>
      <c r="TMI41" s="845"/>
      <c r="TMJ41" s="845"/>
      <c r="TMK41" s="845"/>
      <c r="TML41" s="845"/>
      <c r="TMM41" s="845"/>
      <c r="TMN41" s="845"/>
      <c r="TMO41" s="921"/>
      <c r="TMP41" s="845"/>
      <c r="TMQ41" s="845"/>
      <c r="TMR41" s="845"/>
      <c r="TMS41" s="845"/>
      <c r="TMT41" s="845"/>
      <c r="TMU41" s="845"/>
      <c r="TMV41" s="845"/>
      <c r="TMW41" s="921"/>
      <c r="TMX41" s="845"/>
      <c r="TMY41" s="845"/>
      <c r="TMZ41" s="845"/>
      <c r="TNA41" s="845"/>
      <c r="TNB41" s="845"/>
      <c r="TNC41" s="845"/>
      <c r="TND41" s="845"/>
      <c r="TNE41" s="921"/>
      <c r="TNF41" s="845"/>
      <c r="TNG41" s="845"/>
      <c r="TNH41" s="845"/>
      <c r="TNI41" s="845"/>
      <c r="TNJ41" s="845"/>
      <c r="TNK41" s="845"/>
      <c r="TNL41" s="845"/>
      <c r="TNM41" s="921"/>
      <c r="TNN41" s="845"/>
      <c r="TNO41" s="845"/>
      <c r="TNP41" s="845"/>
      <c r="TNQ41" s="845"/>
      <c r="TNR41" s="845"/>
      <c r="TNS41" s="845"/>
      <c r="TNT41" s="845"/>
      <c r="TNU41" s="921"/>
      <c r="TNV41" s="845"/>
      <c r="TNW41" s="845"/>
      <c r="TNX41" s="845"/>
      <c r="TNY41" s="845"/>
      <c r="TNZ41" s="845"/>
      <c r="TOA41" s="845"/>
      <c r="TOB41" s="845"/>
      <c r="TOC41" s="921"/>
      <c r="TOD41" s="845"/>
      <c r="TOE41" s="845"/>
      <c r="TOF41" s="845"/>
      <c r="TOG41" s="845"/>
      <c r="TOH41" s="845"/>
      <c r="TOI41" s="845"/>
      <c r="TOJ41" s="845"/>
      <c r="TOK41" s="921"/>
      <c r="TOL41" s="845"/>
      <c r="TOM41" s="845"/>
      <c r="TON41" s="845"/>
      <c r="TOO41" s="845"/>
      <c r="TOP41" s="845"/>
      <c r="TOQ41" s="845"/>
      <c r="TOR41" s="845"/>
      <c r="TOS41" s="921"/>
      <c r="TOT41" s="845"/>
      <c r="TOU41" s="845"/>
      <c r="TOV41" s="845"/>
      <c r="TOW41" s="845"/>
      <c r="TOX41" s="845"/>
      <c r="TOY41" s="845"/>
      <c r="TOZ41" s="845"/>
      <c r="TPA41" s="921"/>
      <c r="TPB41" s="845"/>
      <c r="TPC41" s="845"/>
      <c r="TPD41" s="845"/>
      <c r="TPE41" s="845"/>
      <c r="TPF41" s="845"/>
      <c r="TPG41" s="845"/>
      <c r="TPH41" s="845"/>
      <c r="TPI41" s="921"/>
      <c r="TPJ41" s="845"/>
      <c r="TPK41" s="845"/>
      <c r="TPL41" s="845"/>
      <c r="TPM41" s="845"/>
      <c r="TPN41" s="845"/>
      <c r="TPO41" s="845"/>
      <c r="TPP41" s="845"/>
      <c r="TPQ41" s="921"/>
      <c r="TPR41" s="845"/>
      <c r="TPS41" s="845"/>
      <c r="TPT41" s="845"/>
      <c r="TPU41" s="845"/>
      <c r="TPV41" s="845"/>
      <c r="TPW41" s="845"/>
      <c r="TPX41" s="845"/>
      <c r="TPY41" s="921"/>
      <c r="TPZ41" s="845"/>
      <c r="TQA41" s="845"/>
      <c r="TQB41" s="845"/>
      <c r="TQC41" s="845"/>
      <c r="TQD41" s="845"/>
      <c r="TQE41" s="845"/>
      <c r="TQF41" s="845"/>
      <c r="TQG41" s="921"/>
      <c r="TQH41" s="845"/>
      <c r="TQI41" s="845"/>
      <c r="TQJ41" s="845"/>
      <c r="TQK41" s="845"/>
      <c r="TQL41" s="845"/>
      <c r="TQM41" s="845"/>
      <c r="TQN41" s="845"/>
      <c r="TQO41" s="921"/>
      <c r="TQP41" s="845"/>
      <c r="TQQ41" s="845"/>
      <c r="TQR41" s="845"/>
      <c r="TQS41" s="845"/>
      <c r="TQT41" s="845"/>
      <c r="TQU41" s="845"/>
      <c r="TQV41" s="845"/>
      <c r="TQW41" s="921"/>
      <c r="TQX41" s="845"/>
      <c r="TQY41" s="845"/>
      <c r="TQZ41" s="845"/>
      <c r="TRA41" s="845"/>
      <c r="TRB41" s="845"/>
      <c r="TRC41" s="845"/>
      <c r="TRD41" s="845"/>
      <c r="TRE41" s="921"/>
      <c r="TRF41" s="845"/>
      <c r="TRG41" s="845"/>
      <c r="TRH41" s="845"/>
      <c r="TRI41" s="845"/>
      <c r="TRJ41" s="845"/>
      <c r="TRK41" s="845"/>
      <c r="TRL41" s="845"/>
      <c r="TRM41" s="921"/>
      <c r="TRN41" s="845"/>
      <c r="TRO41" s="845"/>
      <c r="TRP41" s="845"/>
      <c r="TRQ41" s="845"/>
      <c r="TRR41" s="845"/>
      <c r="TRS41" s="845"/>
      <c r="TRT41" s="845"/>
      <c r="TRU41" s="921"/>
      <c r="TRV41" s="845"/>
      <c r="TRW41" s="845"/>
      <c r="TRX41" s="845"/>
      <c r="TRY41" s="845"/>
      <c r="TRZ41" s="845"/>
      <c r="TSA41" s="845"/>
      <c r="TSB41" s="845"/>
      <c r="TSC41" s="921"/>
      <c r="TSD41" s="845"/>
      <c r="TSE41" s="845"/>
      <c r="TSF41" s="845"/>
      <c r="TSG41" s="845"/>
      <c r="TSH41" s="845"/>
      <c r="TSI41" s="845"/>
      <c r="TSJ41" s="845"/>
      <c r="TSK41" s="921"/>
      <c r="TSL41" s="845"/>
      <c r="TSM41" s="845"/>
      <c r="TSN41" s="845"/>
      <c r="TSO41" s="845"/>
      <c r="TSP41" s="845"/>
      <c r="TSQ41" s="845"/>
      <c r="TSR41" s="845"/>
      <c r="TSS41" s="921"/>
      <c r="TST41" s="845"/>
      <c r="TSU41" s="845"/>
      <c r="TSV41" s="845"/>
      <c r="TSW41" s="845"/>
      <c r="TSX41" s="845"/>
      <c r="TSY41" s="845"/>
      <c r="TSZ41" s="845"/>
      <c r="TTA41" s="921"/>
      <c r="TTB41" s="845"/>
      <c r="TTC41" s="845"/>
      <c r="TTD41" s="845"/>
      <c r="TTE41" s="845"/>
      <c r="TTF41" s="845"/>
      <c r="TTG41" s="845"/>
      <c r="TTH41" s="845"/>
      <c r="TTI41" s="921"/>
      <c r="TTJ41" s="845"/>
      <c r="TTK41" s="845"/>
      <c r="TTL41" s="845"/>
      <c r="TTM41" s="845"/>
      <c r="TTN41" s="845"/>
      <c r="TTO41" s="845"/>
      <c r="TTP41" s="845"/>
      <c r="TTQ41" s="921"/>
      <c r="TTR41" s="845"/>
      <c r="TTS41" s="845"/>
      <c r="TTT41" s="845"/>
      <c r="TTU41" s="845"/>
      <c r="TTV41" s="845"/>
      <c r="TTW41" s="845"/>
      <c r="TTX41" s="845"/>
      <c r="TTY41" s="921"/>
      <c r="TTZ41" s="845"/>
      <c r="TUA41" s="845"/>
      <c r="TUB41" s="845"/>
      <c r="TUC41" s="845"/>
      <c r="TUD41" s="845"/>
      <c r="TUE41" s="845"/>
      <c r="TUF41" s="845"/>
      <c r="TUG41" s="921"/>
      <c r="TUH41" s="845"/>
      <c r="TUI41" s="845"/>
      <c r="TUJ41" s="845"/>
      <c r="TUK41" s="845"/>
      <c r="TUL41" s="845"/>
      <c r="TUM41" s="845"/>
      <c r="TUN41" s="845"/>
      <c r="TUO41" s="921"/>
      <c r="TUP41" s="845"/>
      <c r="TUQ41" s="845"/>
      <c r="TUR41" s="845"/>
      <c r="TUS41" s="845"/>
      <c r="TUT41" s="845"/>
      <c r="TUU41" s="845"/>
      <c r="TUV41" s="845"/>
      <c r="TUW41" s="921"/>
      <c r="TUX41" s="845"/>
      <c r="TUY41" s="845"/>
      <c r="TUZ41" s="845"/>
      <c r="TVA41" s="845"/>
      <c r="TVB41" s="845"/>
      <c r="TVC41" s="845"/>
      <c r="TVD41" s="845"/>
      <c r="TVE41" s="921"/>
      <c r="TVF41" s="845"/>
      <c r="TVG41" s="845"/>
      <c r="TVH41" s="845"/>
      <c r="TVI41" s="845"/>
      <c r="TVJ41" s="845"/>
      <c r="TVK41" s="845"/>
      <c r="TVL41" s="845"/>
      <c r="TVM41" s="921"/>
      <c r="TVN41" s="845"/>
      <c r="TVO41" s="845"/>
      <c r="TVP41" s="845"/>
      <c r="TVQ41" s="845"/>
      <c r="TVR41" s="845"/>
      <c r="TVS41" s="845"/>
      <c r="TVT41" s="845"/>
      <c r="TVU41" s="921"/>
      <c r="TVV41" s="845"/>
      <c r="TVW41" s="845"/>
      <c r="TVX41" s="845"/>
      <c r="TVY41" s="845"/>
      <c r="TVZ41" s="845"/>
      <c r="TWA41" s="845"/>
      <c r="TWB41" s="845"/>
      <c r="TWC41" s="921"/>
      <c r="TWD41" s="845"/>
      <c r="TWE41" s="845"/>
      <c r="TWF41" s="845"/>
      <c r="TWG41" s="845"/>
      <c r="TWH41" s="845"/>
      <c r="TWI41" s="845"/>
      <c r="TWJ41" s="845"/>
      <c r="TWK41" s="921"/>
      <c r="TWL41" s="845"/>
      <c r="TWM41" s="845"/>
      <c r="TWN41" s="845"/>
      <c r="TWO41" s="845"/>
      <c r="TWP41" s="845"/>
      <c r="TWQ41" s="845"/>
      <c r="TWR41" s="845"/>
      <c r="TWS41" s="921"/>
      <c r="TWT41" s="845"/>
      <c r="TWU41" s="845"/>
      <c r="TWV41" s="845"/>
      <c r="TWW41" s="845"/>
      <c r="TWX41" s="845"/>
      <c r="TWY41" s="845"/>
      <c r="TWZ41" s="845"/>
      <c r="TXA41" s="921"/>
      <c r="TXB41" s="845"/>
      <c r="TXC41" s="845"/>
      <c r="TXD41" s="845"/>
      <c r="TXE41" s="845"/>
      <c r="TXF41" s="845"/>
      <c r="TXG41" s="845"/>
      <c r="TXH41" s="845"/>
      <c r="TXI41" s="921"/>
      <c r="TXJ41" s="845"/>
      <c r="TXK41" s="845"/>
      <c r="TXL41" s="845"/>
      <c r="TXM41" s="845"/>
      <c r="TXN41" s="845"/>
      <c r="TXO41" s="845"/>
      <c r="TXP41" s="845"/>
      <c r="TXQ41" s="921"/>
      <c r="TXR41" s="845"/>
      <c r="TXS41" s="845"/>
      <c r="TXT41" s="845"/>
      <c r="TXU41" s="845"/>
      <c r="TXV41" s="845"/>
      <c r="TXW41" s="845"/>
      <c r="TXX41" s="845"/>
      <c r="TXY41" s="921"/>
      <c r="TXZ41" s="845"/>
      <c r="TYA41" s="845"/>
      <c r="TYB41" s="845"/>
      <c r="TYC41" s="845"/>
      <c r="TYD41" s="845"/>
      <c r="TYE41" s="845"/>
      <c r="TYF41" s="845"/>
      <c r="TYG41" s="921"/>
      <c r="TYH41" s="845"/>
      <c r="TYI41" s="845"/>
      <c r="TYJ41" s="845"/>
      <c r="TYK41" s="845"/>
      <c r="TYL41" s="845"/>
      <c r="TYM41" s="845"/>
      <c r="TYN41" s="845"/>
      <c r="TYO41" s="921"/>
      <c r="TYP41" s="845"/>
      <c r="TYQ41" s="845"/>
      <c r="TYR41" s="845"/>
      <c r="TYS41" s="845"/>
      <c r="TYT41" s="845"/>
      <c r="TYU41" s="845"/>
      <c r="TYV41" s="845"/>
      <c r="TYW41" s="921"/>
      <c r="TYX41" s="845"/>
      <c r="TYY41" s="845"/>
      <c r="TYZ41" s="845"/>
      <c r="TZA41" s="845"/>
      <c r="TZB41" s="845"/>
      <c r="TZC41" s="845"/>
      <c r="TZD41" s="845"/>
      <c r="TZE41" s="921"/>
      <c r="TZF41" s="845"/>
      <c r="TZG41" s="845"/>
      <c r="TZH41" s="845"/>
      <c r="TZI41" s="845"/>
      <c r="TZJ41" s="845"/>
      <c r="TZK41" s="845"/>
      <c r="TZL41" s="845"/>
      <c r="TZM41" s="921"/>
      <c r="TZN41" s="845"/>
      <c r="TZO41" s="845"/>
      <c r="TZP41" s="845"/>
      <c r="TZQ41" s="845"/>
      <c r="TZR41" s="845"/>
      <c r="TZS41" s="845"/>
      <c r="TZT41" s="845"/>
      <c r="TZU41" s="921"/>
      <c r="TZV41" s="845"/>
      <c r="TZW41" s="845"/>
      <c r="TZX41" s="845"/>
      <c r="TZY41" s="845"/>
      <c r="TZZ41" s="845"/>
      <c r="UAA41" s="845"/>
      <c r="UAB41" s="845"/>
      <c r="UAC41" s="921"/>
      <c r="UAD41" s="845"/>
      <c r="UAE41" s="845"/>
      <c r="UAF41" s="845"/>
      <c r="UAG41" s="845"/>
      <c r="UAH41" s="845"/>
      <c r="UAI41" s="845"/>
      <c r="UAJ41" s="845"/>
      <c r="UAK41" s="921"/>
      <c r="UAL41" s="845"/>
      <c r="UAM41" s="845"/>
      <c r="UAN41" s="845"/>
      <c r="UAO41" s="845"/>
      <c r="UAP41" s="845"/>
      <c r="UAQ41" s="845"/>
      <c r="UAR41" s="845"/>
      <c r="UAS41" s="921"/>
      <c r="UAT41" s="845"/>
      <c r="UAU41" s="845"/>
      <c r="UAV41" s="845"/>
      <c r="UAW41" s="845"/>
      <c r="UAX41" s="845"/>
      <c r="UAY41" s="845"/>
      <c r="UAZ41" s="845"/>
      <c r="UBA41" s="921"/>
      <c r="UBB41" s="845"/>
      <c r="UBC41" s="845"/>
      <c r="UBD41" s="845"/>
      <c r="UBE41" s="845"/>
      <c r="UBF41" s="845"/>
      <c r="UBG41" s="845"/>
      <c r="UBH41" s="845"/>
      <c r="UBI41" s="921"/>
      <c r="UBJ41" s="845"/>
      <c r="UBK41" s="845"/>
      <c r="UBL41" s="845"/>
      <c r="UBM41" s="845"/>
      <c r="UBN41" s="845"/>
      <c r="UBO41" s="845"/>
      <c r="UBP41" s="845"/>
      <c r="UBQ41" s="921"/>
      <c r="UBR41" s="845"/>
      <c r="UBS41" s="845"/>
      <c r="UBT41" s="845"/>
      <c r="UBU41" s="845"/>
      <c r="UBV41" s="845"/>
      <c r="UBW41" s="845"/>
      <c r="UBX41" s="845"/>
      <c r="UBY41" s="921"/>
      <c r="UBZ41" s="845"/>
      <c r="UCA41" s="845"/>
      <c r="UCB41" s="845"/>
      <c r="UCC41" s="845"/>
      <c r="UCD41" s="845"/>
      <c r="UCE41" s="845"/>
      <c r="UCF41" s="845"/>
      <c r="UCG41" s="921"/>
      <c r="UCH41" s="845"/>
      <c r="UCI41" s="845"/>
      <c r="UCJ41" s="845"/>
      <c r="UCK41" s="845"/>
      <c r="UCL41" s="845"/>
      <c r="UCM41" s="845"/>
      <c r="UCN41" s="845"/>
      <c r="UCO41" s="921"/>
      <c r="UCP41" s="845"/>
      <c r="UCQ41" s="845"/>
      <c r="UCR41" s="845"/>
      <c r="UCS41" s="845"/>
      <c r="UCT41" s="845"/>
      <c r="UCU41" s="845"/>
      <c r="UCV41" s="845"/>
      <c r="UCW41" s="921"/>
      <c r="UCX41" s="845"/>
      <c r="UCY41" s="845"/>
      <c r="UCZ41" s="845"/>
      <c r="UDA41" s="845"/>
      <c r="UDB41" s="845"/>
      <c r="UDC41" s="845"/>
      <c r="UDD41" s="845"/>
      <c r="UDE41" s="921"/>
      <c r="UDF41" s="845"/>
      <c r="UDG41" s="845"/>
      <c r="UDH41" s="845"/>
      <c r="UDI41" s="845"/>
      <c r="UDJ41" s="845"/>
      <c r="UDK41" s="845"/>
      <c r="UDL41" s="845"/>
      <c r="UDM41" s="921"/>
      <c r="UDN41" s="845"/>
      <c r="UDO41" s="845"/>
      <c r="UDP41" s="845"/>
      <c r="UDQ41" s="845"/>
      <c r="UDR41" s="845"/>
      <c r="UDS41" s="845"/>
      <c r="UDT41" s="845"/>
      <c r="UDU41" s="921"/>
      <c r="UDV41" s="845"/>
      <c r="UDW41" s="845"/>
      <c r="UDX41" s="845"/>
      <c r="UDY41" s="845"/>
      <c r="UDZ41" s="845"/>
      <c r="UEA41" s="845"/>
      <c r="UEB41" s="845"/>
      <c r="UEC41" s="921"/>
      <c r="UED41" s="845"/>
      <c r="UEE41" s="845"/>
      <c r="UEF41" s="845"/>
      <c r="UEG41" s="845"/>
      <c r="UEH41" s="845"/>
      <c r="UEI41" s="845"/>
      <c r="UEJ41" s="845"/>
      <c r="UEK41" s="921"/>
      <c r="UEL41" s="845"/>
      <c r="UEM41" s="845"/>
      <c r="UEN41" s="845"/>
      <c r="UEO41" s="845"/>
      <c r="UEP41" s="845"/>
      <c r="UEQ41" s="845"/>
      <c r="UER41" s="845"/>
      <c r="UES41" s="921"/>
      <c r="UET41" s="845"/>
      <c r="UEU41" s="845"/>
      <c r="UEV41" s="845"/>
      <c r="UEW41" s="845"/>
      <c r="UEX41" s="845"/>
      <c r="UEY41" s="845"/>
      <c r="UEZ41" s="845"/>
      <c r="UFA41" s="921"/>
      <c r="UFB41" s="845"/>
      <c r="UFC41" s="845"/>
      <c r="UFD41" s="845"/>
      <c r="UFE41" s="845"/>
      <c r="UFF41" s="845"/>
      <c r="UFG41" s="845"/>
      <c r="UFH41" s="845"/>
      <c r="UFI41" s="921"/>
      <c r="UFJ41" s="845"/>
      <c r="UFK41" s="845"/>
      <c r="UFL41" s="845"/>
      <c r="UFM41" s="845"/>
      <c r="UFN41" s="845"/>
      <c r="UFO41" s="845"/>
      <c r="UFP41" s="845"/>
      <c r="UFQ41" s="921"/>
      <c r="UFR41" s="845"/>
      <c r="UFS41" s="845"/>
      <c r="UFT41" s="845"/>
      <c r="UFU41" s="845"/>
      <c r="UFV41" s="845"/>
      <c r="UFW41" s="845"/>
      <c r="UFX41" s="845"/>
      <c r="UFY41" s="921"/>
      <c r="UFZ41" s="845"/>
      <c r="UGA41" s="845"/>
      <c r="UGB41" s="845"/>
      <c r="UGC41" s="845"/>
      <c r="UGD41" s="845"/>
      <c r="UGE41" s="845"/>
      <c r="UGF41" s="845"/>
      <c r="UGG41" s="921"/>
      <c r="UGH41" s="845"/>
      <c r="UGI41" s="845"/>
      <c r="UGJ41" s="845"/>
      <c r="UGK41" s="845"/>
      <c r="UGL41" s="845"/>
      <c r="UGM41" s="845"/>
      <c r="UGN41" s="845"/>
      <c r="UGO41" s="921"/>
      <c r="UGP41" s="845"/>
      <c r="UGQ41" s="845"/>
      <c r="UGR41" s="845"/>
      <c r="UGS41" s="845"/>
      <c r="UGT41" s="845"/>
      <c r="UGU41" s="845"/>
      <c r="UGV41" s="845"/>
      <c r="UGW41" s="921"/>
      <c r="UGX41" s="845"/>
      <c r="UGY41" s="845"/>
      <c r="UGZ41" s="845"/>
      <c r="UHA41" s="845"/>
      <c r="UHB41" s="845"/>
      <c r="UHC41" s="845"/>
      <c r="UHD41" s="845"/>
      <c r="UHE41" s="921"/>
      <c r="UHF41" s="845"/>
      <c r="UHG41" s="845"/>
      <c r="UHH41" s="845"/>
      <c r="UHI41" s="845"/>
      <c r="UHJ41" s="845"/>
      <c r="UHK41" s="845"/>
      <c r="UHL41" s="845"/>
      <c r="UHM41" s="921"/>
      <c r="UHN41" s="845"/>
      <c r="UHO41" s="845"/>
      <c r="UHP41" s="845"/>
      <c r="UHQ41" s="845"/>
      <c r="UHR41" s="845"/>
      <c r="UHS41" s="845"/>
      <c r="UHT41" s="845"/>
      <c r="UHU41" s="921"/>
      <c r="UHV41" s="845"/>
      <c r="UHW41" s="845"/>
      <c r="UHX41" s="845"/>
      <c r="UHY41" s="845"/>
      <c r="UHZ41" s="845"/>
      <c r="UIA41" s="845"/>
      <c r="UIB41" s="845"/>
      <c r="UIC41" s="921"/>
      <c r="UID41" s="845"/>
      <c r="UIE41" s="845"/>
      <c r="UIF41" s="845"/>
      <c r="UIG41" s="845"/>
      <c r="UIH41" s="845"/>
      <c r="UII41" s="845"/>
      <c r="UIJ41" s="845"/>
      <c r="UIK41" s="921"/>
      <c r="UIL41" s="845"/>
      <c r="UIM41" s="845"/>
      <c r="UIN41" s="845"/>
      <c r="UIO41" s="845"/>
      <c r="UIP41" s="845"/>
      <c r="UIQ41" s="845"/>
      <c r="UIR41" s="845"/>
      <c r="UIS41" s="921"/>
      <c r="UIT41" s="845"/>
      <c r="UIU41" s="845"/>
      <c r="UIV41" s="845"/>
      <c r="UIW41" s="845"/>
      <c r="UIX41" s="845"/>
      <c r="UIY41" s="845"/>
      <c r="UIZ41" s="845"/>
      <c r="UJA41" s="921"/>
      <c r="UJB41" s="845"/>
      <c r="UJC41" s="845"/>
      <c r="UJD41" s="845"/>
      <c r="UJE41" s="845"/>
      <c r="UJF41" s="845"/>
      <c r="UJG41" s="845"/>
      <c r="UJH41" s="845"/>
      <c r="UJI41" s="921"/>
      <c r="UJJ41" s="845"/>
      <c r="UJK41" s="845"/>
      <c r="UJL41" s="845"/>
      <c r="UJM41" s="845"/>
      <c r="UJN41" s="845"/>
      <c r="UJO41" s="845"/>
      <c r="UJP41" s="845"/>
      <c r="UJQ41" s="921"/>
      <c r="UJR41" s="845"/>
      <c r="UJS41" s="845"/>
      <c r="UJT41" s="845"/>
      <c r="UJU41" s="845"/>
      <c r="UJV41" s="845"/>
      <c r="UJW41" s="845"/>
      <c r="UJX41" s="845"/>
      <c r="UJY41" s="921"/>
      <c r="UJZ41" s="845"/>
      <c r="UKA41" s="845"/>
      <c r="UKB41" s="845"/>
      <c r="UKC41" s="845"/>
      <c r="UKD41" s="845"/>
      <c r="UKE41" s="845"/>
      <c r="UKF41" s="845"/>
      <c r="UKG41" s="921"/>
      <c r="UKH41" s="845"/>
      <c r="UKI41" s="845"/>
      <c r="UKJ41" s="845"/>
      <c r="UKK41" s="845"/>
      <c r="UKL41" s="845"/>
      <c r="UKM41" s="845"/>
      <c r="UKN41" s="845"/>
      <c r="UKO41" s="921"/>
      <c r="UKP41" s="845"/>
      <c r="UKQ41" s="845"/>
      <c r="UKR41" s="845"/>
      <c r="UKS41" s="845"/>
      <c r="UKT41" s="845"/>
      <c r="UKU41" s="845"/>
      <c r="UKV41" s="845"/>
      <c r="UKW41" s="921"/>
      <c r="UKX41" s="845"/>
      <c r="UKY41" s="845"/>
      <c r="UKZ41" s="845"/>
      <c r="ULA41" s="845"/>
      <c r="ULB41" s="845"/>
      <c r="ULC41" s="845"/>
      <c r="ULD41" s="845"/>
      <c r="ULE41" s="921"/>
      <c r="ULF41" s="845"/>
      <c r="ULG41" s="845"/>
      <c r="ULH41" s="845"/>
      <c r="ULI41" s="845"/>
      <c r="ULJ41" s="845"/>
      <c r="ULK41" s="845"/>
      <c r="ULL41" s="845"/>
      <c r="ULM41" s="921"/>
      <c r="ULN41" s="845"/>
      <c r="ULO41" s="845"/>
      <c r="ULP41" s="845"/>
      <c r="ULQ41" s="845"/>
      <c r="ULR41" s="845"/>
      <c r="ULS41" s="845"/>
      <c r="ULT41" s="845"/>
      <c r="ULU41" s="921"/>
      <c r="ULV41" s="845"/>
      <c r="ULW41" s="845"/>
      <c r="ULX41" s="845"/>
      <c r="ULY41" s="845"/>
      <c r="ULZ41" s="845"/>
      <c r="UMA41" s="845"/>
      <c r="UMB41" s="845"/>
      <c r="UMC41" s="921"/>
      <c r="UMD41" s="845"/>
      <c r="UME41" s="845"/>
      <c r="UMF41" s="845"/>
      <c r="UMG41" s="845"/>
      <c r="UMH41" s="845"/>
      <c r="UMI41" s="845"/>
      <c r="UMJ41" s="845"/>
      <c r="UMK41" s="921"/>
      <c r="UML41" s="845"/>
      <c r="UMM41" s="845"/>
      <c r="UMN41" s="845"/>
      <c r="UMO41" s="845"/>
      <c r="UMP41" s="845"/>
      <c r="UMQ41" s="845"/>
      <c r="UMR41" s="845"/>
      <c r="UMS41" s="921"/>
      <c r="UMT41" s="845"/>
      <c r="UMU41" s="845"/>
      <c r="UMV41" s="845"/>
      <c r="UMW41" s="845"/>
      <c r="UMX41" s="845"/>
      <c r="UMY41" s="845"/>
      <c r="UMZ41" s="845"/>
      <c r="UNA41" s="921"/>
      <c r="UNB41" s="845"/>
      <c r="UNC41" s="845"/>
      <c r="UND41" s="845"/>
      <c r="UNE41" s="845"/>
      <c r="UNF41" s="845"/>
      <c r="UNG41" s="845"/>
      <c r="UNH41" s="845"/>
      <c r="UNI41" s="921"/>
      <c r="UNJ41" s="845"/>
      <c r="UNK41" s="845"/>
      <c r="UNL41" s="845"/>
      <c r="UNM41" s="845"/>
      <c r="UNN41" s="845"/>
      <c r="UNO41" s="845"/>
      <c r="UNP41" s="845"/>
      <c r="UNQ41" s="921"/>
      <c r="UNR41" s="845"/>
      <c r="UNS41" s="845"/>
      <c r="UNT41" s="845"/>
      <c r="UNU41" s="845"/>
      <c r="UNV41" s="845"/>
      <c r="UNW41" s="845"/>
      <c r="UNX41" s="845"/>
      <c r="UNY41" s="921"/>
      <c r="UNZ41" s="845"/>
      <c r="UOA41" s="845"/>
      <c r="UOB41" s="845"/>
      <c r="UOC41" s="845"/>
      <c r="UOD41" s="845"/>
      <c r="UOE41" s="845"/>
      <c r="UOF41" s="845"/>
      <c r="UOG41" s="921"/>
      <c r="UOH41" s="845"/>
      <c r="UOI41" s="845"/>
      <c r="UOJ41" s="845"/>
      <c r="UOK41" s="845"/>
      <c r="UOL41" s="845"/>
      <c r="UOM41" s="845"/>
      <c r="UON41" s="845"/>
      <c r="UOO41" s="921"/>
      <c r="UOP41" s="845"/>
      <c r="UOQ41" s="845"/>
      <c r="UOR41" s="845"/>
      <c r="UOS41" s="845"/>
      <c r="UOT41" s="845"/>
      <c r="UOU41" s="845"/>
      <c r="UOV41" s="845"/>
      <c r="UOW41" s="921"/>
      <c r="UOX41" s="845"/>
      <c r="UOY41" s="845"/>
      <c r="UOZ41" s="845"/>
      <c r="UPA41" s="845"/>
      <c r="UPB41" s="845"/>
      <c r="UPC41" s="845"/>
      <c r="UPD41" s="845"/>
      <c r="UPE41" s="921"/>
      <c r="UPF41" s="845"/>
      <c r="UPG41" s="845"/>
      <c r="UPH41" s="845"/>
      <c r="UPI41" s="845"/>
      <c r="UPJ41" s="845"/>
      <c r="UPK41" s="845"/>
      <c r="UPL41" s="845"/>
      <c r="UPM41" s="921"/>
      <c r="UPN41" s="845"/>
      <c r="UPO41" s="845"/>
      <c r="UPP41" s="845"/>
      <c r="UPQ41" s="845"/>
      <c r="UPR41" s="845"/>
      <c r="UPS41" s="845"/>
      <c r="UPT41" s="845"/>
      <c r="UPU41" s="921"/>
      <c r="UPV41" s="845"/>
      <c r="UPW41" s="845"/>
      <c r="UPX41" s="845"/>
      <c r="UPY41" s="845"/>
      <c r="UPZ41" s="845"/>
      <c r="UQA41" s="845"/>
      <c r="UQB41" s="845"/>
      <c r="UQC41" s="921"/>
      <c r="UQD41" s="845"/>
      <c r="UQE41" s="845"/>
      <c r="UQF41" s="845"/>
      <c r="UQG41" s="845"/>
      <c r="UQH41" s="845"/>
      <c r="UQI41" s="845"/>
      <c r="UQJ41" s="845"/>
      <c r="UQK41" s="921"/>
      <c r="UQL41" s="845"/>
      <c r="UQM41" s="845"/>
      <c r="UQN41" s="845"/>
      <c r="UQO41" s="845"/>
      <c r="UQP41" s="845"/>
      <c r="UQQ41" s="845"/>
      <c r="UQR41" s="845"/>
      <c r="UQS41" s="921"/>
      <c r="UQT41" s="845"/>
      <c r="UQU41" s="845"/>
      <c r="UQV41" s="845"/>
      <c r="UQW41" s="845"/>
      <c r="UQX41" s="845"/>
      <c r="UQY41" s="845"/>
      <c r="UQZ41" s="845"/>
      <c r="URA41" s="921"/>
      <c r="URB41" s="845"/>
      <c r="URC41" s="845"/>
      <c r="URD41" s="845"/>
      <c r="URE41" s="845"/>
      <c r="URF41" s="845"/>
      <c r="URG41" s="845"/>
      <c r="URH41" s="845"/>
      <c r="URI41" s="921"/>
      <c r="URJ41" s="845"/>
      <c r="URK41" s="845"/>
      <c r="URL41" s="845"/>
      <c r="URM41" s="845"/>
      <c r="URN41" s="845"/>
      <c r="URO41" s="845"/>
      <c r="URP41" s="845"/>
      <c r="URQ41" s="921"/>
      <c r="URR41" s="845"/>
      <c r="URS41" s="845"/>
      <c r="URT41" s="845"/>
      <c r="URU41" s="845"/>
      <c r="URV41" s="845"/>
      <c r="URW41" s="845"/>
      <c r="URX41" s="845"/>
      <c r="URY41" s="921"/>
      <c r="URZ41" s="845"/>
      <c r="USA41" s="845"/>
      <c r="USB41" s="845"/>
      <c r="USC41" s="845"/>
      <c r="USD41" s="845"/>
      <c r="USE41" s="845"/>
      <c r="USF41" s="845"/>
      <c r="USG41" s="921"/>
      <c r="USH41" s="845"/>
      <c r="USI41" s="845"/>
      <c r="USJ41" s="845"/>
      <c r="USK41" s="845"/>
      <c r="USL41" s="845"/>
      <c r="USM41" s="845"/>
      <c r="USN41" s="845"/>
      <c r="USO41" s="921"/>
      <c r="USP41" s="845"/>
      <c r="USQ41" s="845"/>
      <c r="USR41" s="845"/>
      <c r="USS41" s="845"/>
      <c r="UST41" s="845"/>
      <c r="USU41" s="845"/>
      <c r="USV41" s="845"/>
      <c r="USW41" s="921"/>
      <c r="USX41" s="845"/>
      <c r="USY41" s="845"/>
      <c r="USZ41" s="845"/>
      <c r="UTA41" s="845"/>
      <c r="UTB41" s="845"/>
      <c r="UTC41" s="845"/>
      <c r="UTD41" s="845"/>
      <c r="UTE41" s="921"/>
      <c r="UTF41" s="845"/>
      <c r="UTG41" s="845"/>
      <c r="UTH41" s="845"/>
      <c r="UTI41" s="845"/>
      <c r="UTJ41" s="845"/>
      <c r="UTK41" s="845"/>
      <c r="UTL41" s="845"/>
      <c r="UTM41" s="921"/>
      <c r="UTN41" s="845"/>
      <c r="UTO41" s="845"/>
      <c r="UTP41" s="845"/>
      <c r="UTQ41" s="845"/>
      <c r="UTR41" s="845"/>
      <c r="UTS41" s="845"/>
      <c r="UTT41" s="845"/>
      <c r="UTU41" s="921"/>
      <c r="UTV41" s="845"/>
      <c r="UTW41" s="845"/>
      <c r="UTX41" s="845"/>
      <c r="UTY41" s="845"/>
      <c r="UTZ41" s="845"/>
      <c r="UUA41" s="845"/>
      <c r="UUB41" s="845"/>
      <c r="UUC41" s="921"/>
      <c r="UUD41" s="845"/>
      <c r="UUE41" s="845"/>
      <c r="UUF41" s="845"/>
      <c r="UUG41" s="845"/>
      <c r="UUH41" s="845"/>
      <c r="UUI41" s="845"/>
      <c r="UUJ41" s="845"/>
      <c r="UUK41" s="921"/>
      <c r="UUL41" s="845"/>
      <c r="UUM41" s="845"/>
      <c r="UUN41" s="845"/>
      <c r="UUO41" s="845"/>
      <c r="UUP41" s="845"/>
      <c r="UUQ41" s="845"/>
      <c r="UUR41" s="845"/>
      <c r="UUS41" s="921"/>
      <c r="UUT41" s="845"/>
      <c r="UUU41" s="845"/>
      <c r="UUV41" s="845"/>
      <c r="UUW41" s="845"/>
      <c r="UUX41" s="845"/>
      <c r="UUY41" s="845"/>
      <c r="UUZ41" s="845"/>
      <c r="UVA41" s="921"/>
      <c r="UVB41" s="845"/>
      <c r="UVC41" s="845"/>
      <c r="UVD41" s="845"/>
      <c r="UVE41" s="845"/>
      <c r="UVF41" s="845"/>
      <c r="UVG41" s="845"/>
      <c r="UVH41" s="845"/>
      <c r="UVI41" s="921"/>
      <c r="UVJ41" s="845"/>
      <c r="UVK41" s="845"/>
      <c r="UVL41" s="845"/>
      <c r="UVM41" s="845"/>
      <c r="UVN41" s="845"/>
      <c r="UVO41" s="845"/>
      <c r="UVP41" s="845"/>
      <c r="UVQ41" s="921"/>
      <c r="UVR41" s="845"/>
      <c r="UVS41" s="845"/>
      <c r="UVT41" s="845"/>
      <c r="UVU41" s="845"/>
      <c r="UVV41" s="845"/>
      <c r="UVW41" s="845"/>
      <c r="UVX41" s="845"/>
      <c r="UVY41" s="921"/>
      <c r="UVZ41" s="845"/>
      <c r="UWA41" s="845"/>
      <c r="UWB41" s="845"/>
      <c r="UWC41" s="845"/>
      <c r="UWD41" s="845"/>
      <c r="UWE41" s="845"/>
      <c r="UWF41" s="845"/>
      <c r="UWG41" s="921"/>
      <c r="UWH41" s="845"/>
      <c r="UWI41" s="845"/>
      <c r="UWJ41" s="845"/>
      <c r="UWK41" s="845"/>
      <c r="UWL41" s="845"/>
      <c r="UWM41" s="845"/>
      <c r="UWN41" s="845"/>
      <c r="UWO41" s="921"/>
      <c r="UWP41" s="845"/>
      <c r="UWQ41" s="845"/>
      <c r="UWR41" s="845"/>
      <c r="UWS41" s="845"/>
      <c r="UWT41" s="845"/>
      <c r="UWU41" s="845"/>
      <c r="UWV41" s="845"/>
      <c r="UWW41" s="921"/>
      <c r="UWX41" s="845"/>
      <c r="UWY41" s="845"/>
      <c r="UWZ41" s="845"/>
      <c r="UXA41" s="845"/>
      <c r="UXB41" s="845"/>
      <c r="UXC41" s="845"/>
      <c r="UXD41" s="845"/>
      <c r="UXE41" s="921"/>
      <c r="UXF41" s="845"/>
      <c r="UXG41" s="845"/>
      <c r="UXH41" s="845"/>
      <c r="UXI41" s="845"/>
      <c r="UXJ41" s="845"/>
      <c r="UXK41" s="845"/>
      <c r="UXL41" s="845"/>
      <c r="UXM41" s="921"/>
      <c r="UXN41" s="845"/>
      <c r="UXO41" s="845"/>
      <c r="UXP41" s="845"/>
      <c r="UXQ41" s="845"/>
      <c r="UXR41" s="845"/>
      <c r="UXS41" s="845"/>
      <c r="UXT41" s="845"/>
      <c r="UXU41" s="921"/>
      <c r="UXV41" s="845"/>
      <c r="UXW41" s="845"/>
      <c r="UXX41" s="845"/>
      <c r="UXY41" s="845"/>
      <c r="UXZ41" s="845"/>
      <c r="UYA41" s="845"/>
      <c r="UYB41" s="845"/>
      <c r="UYC41" s="921"/>
      <c r="UYD41" s="845"/>
      <c r="UYE41" s="845"/>
      <c r="UYF41" s="845"/>
      <c r="UYG41" s="845"/>
      <c r="UYH41" s="845"/>
      <c r="UYI41" s="845"/>
      <c r="UYJ41" s="845"/>
      <c r="UYK41" s="921"/>
      <c r="UYL41" s="845"/>
      <c r="UYM41" s="845"/>
      <c r="UYN41" s="845"/>
      <c r="UYO41" s="845"/>
      <c r="UYP41" s="845"/>
      <c r="UYQ41" s="845"/>
      <c r="UYR41" s="845"/>
      <c r="UYS41" s="921"/>
      <c r="UYT41" s="845"/>
      <c r="UYU41" s="845"/>
      <c r="UYV41" s="845"/>
      <c r="UYW41" s="845"/>
      <c r="UYX41" s="845"/>
      <c r="UYY41" s="845"/>
      <c r="UYZ41" s="845"/>
      <c r="UZA41" s="921"/>
      <c r="UZB41" s="845"/>
      <c r="UZC41" s="845"/>
      <c r="UZD41" s="845"/>
      <c r="UZE41" s="845"/>
      <c r="UZF41" s="845"/>
      <c r="UZG41" s="845"/>
      <c r="UZH41" s="845"/>
      <c r="UZI41" s="921"/>
      <c r="UZJ41" s="845"/>
      <c r="UZK41" s="845"/>
      <c r="UZL41" s="845"/>
      <c r="UZM41" s="845"/>
      <c r="UZN41" s="845"/>
      <c r="UZO41" s="845"/>
      <c r="UZP41" s="845"/>
      <c r="UZQ41" s="921"/>
      <c r="UZR41" s="845"/>
      <c r="UZS41" s="845"/>
      <c r="UZT41" s="845"/>
      <c r="UZU41" s="845"/>
      <c r="UZV41" s="845"/>
      <c r="UZW41" s="845"/>
      <c r="UZX41" s="845"/>
      <c r="UZY41" s="921"/>
      <c r="UZZ41" s="845"/>
      <c r="VAA41" s="845"/>
      <c r="VAB41" s="845"/>
      <c r="VAC41" s="845"/>
      <c r="VAD41" s="845"/>
      <c r="VAE41" s="845"/>
      <c r="VAF41" s="845"/>
      <c r="VAG41" s="921"/>
      <c r="VAH41" s="845"/>
      <c r="VAI41" s="845"/>
      <c r="VAJ41" s="845"/>
      <c r="VAK41" s="845"/>
      <c r="VAL41" s="845"/>
      <c r="VAM41" s="845"/>
      <c r="VAN41" s="845"/>
      <c r="VAO41" s="921"/>
      <c r="VAP41" s="845"/>
      <c r="VAQ41" s="845"/>
      <c r="VAR41" s="845"/>
      <c r="VAS41" s="845"/>
      <c r="VAT41" s="845"/>
      <c r="VAU41" s="845"/>
      <c r="VAV41" s="845"/>
      <c r="VAW41" s="921"/>
      <c r="VAX41" s="845"/>
      <c r="VAY41" s="845"/>
      <c r="VAZ41" s="845"/>
      <c r="VBA41" s="845"/>
      <c r="VBB41" s="845"/>
      <c r="VBC41" s="845"/>
      <c r="VBD41" s="845"/>
      <c r="VBE41" s="921"/>
      <c r="VBF41" s="845"/>
      <c r="VBG41" s="845"/>
      <c r="VBH41" s="845"/>
      <c r="VBI41" s="845"/>
      <c r="VBJ41" s="845"/>
      <c r="VBK41" s="845"/>
      <c r="VBL41" s="845"/>
      <c r="VBM41" s="921"/>
      <c r="VBN41" s="845"/>
      <c r="VBO41" s="845"/>
      <c r="VBP41" s="845"/>
      <c r="VBQ41" s="845"/>
      <c r="VBR41" s="845"/>
      <c r="VBS41" s="845"/>
      <c r="VBT41" s="845"/>
      <c r="VBU41" s="921"/>
      <c r="VBV41" s="845"/>
      <c r="VBW41" s="845"/>
      <c r="VBX41" s="845"/>
      <c r="VBY41" s="845"/>
      <c r="VBZ41" s="845"/>
      <c r="VCA41" s="845"/>
      <c r="VCB41" s="845"/>
      <c r="VCC41" s="921"/>
      <c r="VCD41" s="845"/>
      <c r="VCE41" s="845"/>
      <c r="VCF41" s="845"/>
      <c r="VCG41" s="845"/>
      <c r="VCH41" s="845"/>
      <c r="VCI41" s="845"/>
      <c r="VCJ41" s="845"/>
      <c r="VCK41" s="921"/>
      <c r="VCL41" s="845"/>
      <c r="VCM41" s="845"/>
      <c r="VCN41" s="845"/>
      <c r="VCO41" s="845"/>
      <c r="VCP41" s="845"/>
      <c r="VCQ41" s="845"/>
      <c r="VCR41" s="845"/>
      <c r="VCS41" s="921"/>
      <c r="VCT41" s="845"/>
      <c r="VCU41" s="845"/>
      <c r="VCV41" s="845"/>
      <c r="VCW41" s="845"/>
      <c r="VCX41" s="845"/>
      <c r="VCY41" s="845"/>
      <c r="VCZ41" s="845"/>
      <c r="VDA41" s="921"/>
      <c r="VDB41" s="845"/>
      <c r="VDC41" s="845"/>
      <c r="VDD41" s="845"/>
      <c r="VDE41" s="845"/>
      <c r="VDF41" s="845"/>
      <c r="VDG41" s="845"/>
      <c r="VDH41" s="845"/>
      <c r="VDI41" s="921"/>
      <c r="VDJ41" s="845"/>
      <c r="VDK41" s="845"/>
      <c r="VDL41" s="845"/>
      <c r="VDM41" s="845"/>
      <c r="VDN41" s="845"/>
      <c r="VDO41" s="845"/>
      <c r="VDP41" s="845"/>
      <c r="VDQ41" s="921"/>
      <c r="VDR41" s="845"/>
      <c r="VDS41" s="845"/>
      <c r="VDT41" s="845"/>
      <c r="VDU41" s="845"/>
      <c r="VDV41" s="845"/>
      <c r="VDW41" s="845"/>
      <c r="VDX41" s="845"/>
      <c r="VDY41" s="921"/>
      <c r="VDZ41" s="845"/>
      <c r="VEA41" s="845"/>
      <c r="VEB41" s="845"/>
      <c r="VEC41" s="845"/>
      <c r="VED41" s="845"/>
      <c r="VEE41" s="845"/>
      <c r="VEF41" s="845"/>
      <c r="VEG41" s="921"/>
      <c r="VEH41" s="845"/>
      <c r="VEI41" s="845"/>
      <c r="VEJ41" s="845"/>
      <c r="VEK41" s="845"/>
      <c r="VEL41" s="845"/>
      <c r="VEM41" s="845"/>
      <c r="VEN41" s="845"/>
      <c r="VEO41" s="921"/>
      <c r="VEP41" s="845"/>
      <c r="VEQ41" s="845"/>
      <c r="VER41" s="845"/>
      <c r="VES41" s="845"/>
      <c r="VET41" s="845"/>
      <c r="VEU41" s="845"/>
      <c r="VEV41" s="845"/>
      <c r="VEW41" s="921"/>
      <c r="VEX41" s="845"/>
      <c r="VEY41" s="845"/>
      <c r="VEZ41" s="845"/>
      <c r="VFA41" s="845"/>
      <c r="VFB41" s="845"/>
      <c r="VFC41" s="845"/>
      <c r="VFD41" s="845"/>
      <c r="VFE41" s="921"/>
      <c r="VFF41" s="845"/>
      <c r="VFG41" s="845"/>
      <c r="VFH41" s="845"/>
      <c r="VFI41" s="845"/>
      <c r="VFJ41" s="845"/>
      <c r="VFK41" s="845"/>
      <c r="VFL41" s="845"/>
      <c r="VFM41" s="921"/>
      <c r="VFN41" s="845"/>
      <c r="VFO41" s="845"/>
      <c r="VFP41" s="845"/>
      <c r="VFQ41" s="845"/>
      <c r="VFR41" s="845"/>
      <c r="VFS41" s="845"/>
      <c r="VFT41" s="845"/>
      <c r="VFU41" s="921"/>
      <c r="VFV41" s="845"/>
      <c r="VFW41" s="845"/>
      <c r="VFX41" s="845"/>
      <c r="VFY41" s="845"/>
      <c r="VFZ41" s="845"/>
      <c r="VGA41" s="845"/>
      <c r="VGB41" s="845"/>
      <c r="VGC41" s="921"/>
      <c r="VGD41" s="845"/>
      <c r="VGE41" s="845"/>
      <c r="VGF41" s="845"/>
      <c r="VGG41" s="845"/>
      <c r="VGH41" s="845"/>
      <c r="VGI41" s="845"/>
      <c r="VGJ41" s="845"/>
      <c r="VGK41" s="921"/>
      <c r="VGL41" s="845"/>
      <c r="VGM41" s="845"/>
      <c r="VGN41" s="845"/>
      <c r="VGO41" s="845"/>
      <c r="VGP41" s="845"/>
      <c r="VGQ41" s="845"/>
      <c r="VGR41" s="845"/>
      <c r="VGS41" s="921"/>
      <c r="VGT41" s="845"/>
      <c r="VGU41" s="845"/>
      <c r="VGV41" s="845"/>
      <c r="VGW41" s="845"/>
      <c r="VGX41" s="845"/>
      <c r="VGY41" s="845"/>
      <c r="VGZ41" s="845"/>
      <c r="VHA41" s="921"/>
      <c r="VHB41" s="845"/>
      <c r="VHC41" s="845"/>
      <c r="VHD41" s="845"/>
      <c r="VHE41" s="845"/>
      <c r="VHF41" s="845"/>
      <c r="VHG41" s="845"/>
      <c r="VHH41" s="845"/>
      <c r="VHI41" s="921"/>
      <c r="VHJ41" s="845"/>
      <c r="VHK41" s="845"/>
      <c r="VHL41" s="845"/>
      <c r="VHM41" s="845"/>
      <c r="VHN41" s="845"/>
      <c r="VHO41" s="845"/>
      <c r="VHP41" s="845"/>
      <c r="VHQ41" s="921"/>
      <c r="VHR41" s="845"/>
      <c r="VHS41" s="845"/>
      <c r="VHT41" s="845"/>
      <c r="VHU41" s="845"/>
      <c r="VHV41" s="845"/>
      <c r="VHW41" s="845"/>
      <c r="VHX41" s="845"/>
      <c r="VHY41" s="921"/>
      <c r="VHZ41" s="845"/>
      <c r="VIA41" s="845"/>
      <c r="VIB41" s="845"/>
      <c r="VIC41" s="845"/>
      <c r="VID41" s="845"/>
      <c r="VIE41" s="845"/>
      <c r="VIF41" s="845"/>
      <c r="VIG41" s="921"/>
      <c r="VIH41" s="845"/>
      <c r="VII41" s="845"/>
      <c r="VIJ41" s="845"/>
      <c r="VIK41" s="845"/>
      <c r="VIL41" s="845"/>
      <c r="VIM41" s="845"/>
      <c r="VIN41" s="845"/>
      <c r="VIO41" s="921"/>
      <c r="VIP41" s="845"/>
      <c r="VIQ41" s="845"/>
      <c r="VIR41" s="845"/>
      <c r="VIS41" s="845"/>
      <c r="VIT41" s="845"/>
      <c r="VIU41" s="845"/>
      <c r="VIV41" s="845"/>
      <c r="VIW41" s="921"/>
      <c r="VIX41" s="845"/>
      <c r="VIY41" s="845"/>
      <c r="VIZ41" s="845"/>
      <c r="VJA41" s="845"/>
      <c r="VJB41" s="845"/>
      <c r="VJC41" s="845"/>
      <c r="VJD41" s="845"/>
      <c r="VJE41" s="921"/>
      <c r="VJF41" s="845"/>
      <c r="VJG41" s="845"/>
      <c r="VJH41" s="845"/>
      <c r="VJI41" s="845"/>
      <c r="VJJ41" s="845"/>
      <c r="VJK41" s="845"/>
      <c r="VJL41" s="845"/>
      <c r="VJM41" s="921"/>
      <c r="VJN41" s="845"/>
      <c r="VJO41" s="845"/>
      <c r="VJP41" s="845"/>
      <c r="VJQ41" s="845"/>
      <c r="VJR41" s="845"/>
      <c r="VJS41" s="845"/>
      <c r="VJT41" s="845"/>
      <c r="VJU41" s="921"/>
      <c r="VJV41" s="845"/>
      <c r="VJW41" s="845"/>
      <c r="VJX41" s="845"/>
      <c r="VJY41" s="845"/>
      <c r="VJZ41" s="845"/>
      <c r="VKA41" s="845"/>
      <c r="VKB41" s="845"/>
      <c r="VKC41" s="921"/>
      <c r="VKD41" s="845"/>
      <c r="VKE41" s="845"/>
      <c r="VKF41" s="845"/>
      <c r="VKG41" s="845"/>
      <c r="VKH41" s="845"/>
      <c r="VKI41" s="845"/>
      <c r="VKJ41" s="845"/>
      <c r="VKK41" s="921"/>
      <c r="VKL41" s="845"/>
      <c r="VKM41" s="845"/>
      <c r="VKN41" s="845"/>
      <c r="VKO41" s="845"/>
      <c r="VKP41" s="845"/>
      <c r="VKQ41" s="845"/>
      <c r="VKR41" s="845"/>
      <c r="VKS41" s="921"/>
      <c r="VKT41" s="845"/>
      <c r="VKU41" s="845"/>
      <c r="VKV41" s="845"/>
      <c r="VKW41" s="845"/>
      <c r="VKX41" s="845"/>
      <c r="VKY41" s="845"/>
      <c r="VKZ41" s="845"/>
      <c r="VLA41" s="921"/>
      <c r="VLB41" s="845"/>
      <c r="VLC41" s="845"/>
      <c r="VLD41" s="845"/>
      <c r="VLE41" s="845"/>
      <c r="VLF41" s="845"/>
      <c r="VLG41" s="845"/>
      <c r="VLH41" s="845"/>
      <c r="VLI41" s="921"/>
      <c r="VLJ41" s="845"/>
      <c r="VLK41" s="845"/>
      <c r="VLL41" s="845"/>
      <c r="VLM41" s="845"/>
      <c r="VLN41" s="845"/>
      <c r="VLO41" s="845"/>
      <c r="VLP41" s="845"/>
      <c r="VLQ41" s="921"/>
      <c r="VLR41" s="845"/>
      <c r="VLS41" s="845"/>
      <c r="VLT41" s="845"/>
      <c r="VLU41" s="845"/>
      <c r="VLV41" s="845"/>
      <c r="VLW41" s="845"/>
      <c r="VLX41" s="845"/>
      <c r="VLY41" s="921"/>
      <c r="VLZ41" s="845"/>
      <c r="VMA41" s="845"/>
      <c r="VMB41" s="845"/>
      <c r="VMC41" s="845"/>
      <c r="VMD41" s="845"/>
      <c r="VME41" s="845"/>
      <c r="VMF41" s="845"/>
      <c r="VMG41" s="921"/>
      <c r="VMH41" s="845"/>
      <c r="VMI41" s="845"/>
      <c r="VMJ41" s="845"/>
      <c r="VMK41" s="845"/>
      <c r="VML41" s="845"/>
      <c r="VMM41" s="845"/>
      <c r="VMN41" s="845"/>
      <c r="VMO41" s="921"/>
      <c r="VMP41" s="845"/>
      <c r="VMQ41" s="845"/>
      <c r="VMR41" s="845"/>
      <c r="VMS41" s="845"/>
      <c r="VMT41" s="845"/>
      <c r="VMU41" s="845"/>
      <c r="VMV41" s="845"/>
      <c r="VMW41" s="921"/>
      <c r="VMX41" s="845"/>
      <c r="VMY41" s="845"/>
      <c r="VMZ41" s="845"/>
      <c r="VNA41" s="845"/>
      <c r="VNB41" s="845"/>
      <c r="VNC41" s="845"/>
      <c r="VND41" s="845"/>
      <c r="VNE41" s="921"/>
      <c r="VNF41" s="845"/>
      <c r="VNG41" s="845"/>
      <c r="VNH41" s="845"/>
      <c r="VNI41" s="845"/>
      <c r="VNJ41" s="845"/>
      <c r="VNK41" s="845"/>
      <c r="VNL41" s="845"/>
      <c r="VNM41" s="921"/>
      <c r="VNN41" s="845"/>
      <c r="VNO41" s="845"/>
      <c r="VNP41" s="845"/>
      <c r="VNQ41" s="845"/>
      <c r="VNR41" s="845"/>
      <c r="VNS41" s="845"/>
      <c r="VNT41" s="845"/>
      <c r="VNU41" s="921"/>
      <c r="VNV41" s="845"/>
      <c r="VNW41" s="845"/>
      <c r="VNX41" s="845"/>
      <c r="VNY41" s="845"/>
      <c r="VNZ41" s="845"/>
      <c r="VOA41" s="845"/>
      <c r="VOB41" s="845"/>
      <c r="VOC41" s="921"/>
      <c r="VOD41" s="845"/>
      <c r="VOE41" s="845"/>
      <c r="VOF41" s="845"/>
      <c r="VOG41" s="845"/>
      <c r="VOH41" s="845"/>
      <c r="VOI41" s="845"/>
      <c r="VOJ41" s="845"/>
      <c r="VOK41" s="921"/>
      <c r="VOL41" s="845"/>
      <c r="VOM41" s="845"/>
      <c r="VON41" s="845"/>
      <c r="VOO41" s="845"/>
      <c r="VOP41" s="845"/>
      <c r="VOQ41" s="845"/>
      <c r="VOR41" s="845"/>
      <c r="VOS41" s="921"/>
      <c r="VOT41" s="845"/>
      <c r="VOU41" s="845"/>
      <c r="VOV41" s="845"/>
      <c r="VOW41" s="845"/>
      <c r="VOX41" s="845"/>
      <c r="VOY41" s="845"/>
      <c r="VOZ41" s="845"/>
      <c r="VPA41" s="921"/>
      <c r="VPB41" s="845"/>
      <c r="VPC41" s="845"/>
      <c r="VPD41" s="845"/>
      <c r="VPE41" s="845"/>
      <c r="VPF41" s="845"/>
      <c r="VPG41" s="845"/>
      <c r="VPH41" s="845"/>
      <c r="VPI41" s="921"/>
      <c r="VPJ41" s="845"/>
      <c r="VPK41" s="845"/>
      <c r="VPL41" s="845"/>
      <c r="VPM41" s="845"/>
      <c r="VPN41" s="845"/>
      <c r="VPO41" s="845"/>
      <c r="VPP41" s="845"/>
      <c r="VPQ41" s="921"/>
      <c r="VPR41" s="845"/>
      <c r="VPS41" s="845"/>
      <c r="VPT41" s="845"/>
      <c r="VPU41" s="845"/>
      <c r="VPV41" s="845"/>
      <c r="VPW41" s="845"/>
      <c r="VPX41" s="845"/>
      <c r="VPY41" s="921"/>
      <c r="VPZ41" s="845"/>
      <c r="VQA41" s="845"/>
      <c r="VQB41" s="845"/>
      <c r="VQC41" s="845"/>
      <c r="VQD41" s="845"/>
      <c r="VQE41" s="845"/>
      <c r="VQF41" s="845"/>
      <c r="VQG41" s="921"/>
      <c r="VQH41" s="845"/>
      <c r="VQI41" s="845"/>
      <c r="VQJ41" s="845"/>
      <c r="VQK41" s="845"/>
      <c r="VQL41" s="845"/>
      <c r="VQM41" s="845"/>
      <c r="VQN41" s="845"/>
      <c r="VQO41" s="921"/>
      <c r="VQP41" s="845"/>
      <c r="VQQ41" s="845"/>
      <c r="VQR41" s="845"/>
      <c r="VQS41" s="845"/>
      <c r="VQT41" s="845"/>
      <c r="VQU41" s="845"/>
      <c r="VQV41" s="845"/>
      <c r="VQW41" s="921"/>
      <c r="VQX41" s="845"/>
      <c r="VQY41" s="845"/>
      <c r="VQZ41" s="845"/>
      <c r="VRA41" s="845"/>
      <c r="VRB41" s="845"/>
      <c r="VRC41" s="845"/>
      <c r="VRD41" s="845"/>
      <c r="VRE41" s="921"/>
      <c r="VRF41" s="845"/>
      <c r="VRG41" s="845"/>
      <c r="VRH41" s="845"/>
      <c r="VRI41" s="845"/>
      <c r="VRJ41" s="845"/>
      <c r="VRK41" s="845"/>
      <c r="VRL41" s="845"/>
      <c r="VRM41" s="921"/>
      <c r="VRN41" s="845"/>
      <c r="VRO41" s="845"/>
      <c r="VRP41" s="845"/>
      <c r="VRQ41" s="845"/>
      <c r="VRR41" s="845"/>
      <c r="VRS41" s="845"/>
      <c r="VRT41" s="845"/>
      <c r="VRU41" s="921"/>
      <c r="VRV41" s="845"/>
      <c r="VRW41" s="845"/>
      <c r="VRX41" s="845"/>
      <c r="VRY41" s="845"/>
      <c r="VRZ41" s="845"/>
      <c r="VSA41" s="845"/>
      <c r="VSB41" s="845"/>
      <c r="VSC41" s="921"/>
      <c r="VSD41" s="845"/>
      <c r="VSE41" s="845"/>
      <c r="VSF41" s="845"/>
      <c r="VSG41" s="845"/>
      <c r="VSH41" s="845"/>
      <c r="VSI41" s="845"/>
      <c r="VSJ41" s="845"/>
      <c r="VSK41" s="921"/>
      <c r="VSL41" s="845"/>
      <c r="VSM41" s="845"/>
      <c r="VSN41" s="845"/>
      <c r="VSO41" s="845"/>
      <c r="VSP41" s="845"/>
      <c r="VSQ41" s="845"/>
      <c r="VSR41" s="845"/>
      <c r="VSS41" s="921"/>
      <c r="VST41" s="845"/>
      <c r="VSU41" s="845"/>
      <c r="VSV41" s="845"/>
      <c r="VSW41" s="845"/>
      <c r="VSX41" s="845"/>
      <c r="VSY41" s="845"/>
      <c r="VSZ41" s="845"/>
      <c r="VTA41" s="921"/>
      <c r="VTB41" s="845"/>
      <c r="VTC41" s="845"/>
      <c r="VTD41" s="845"/>
      <c r="VTE41" s="845"/>
      <c r="VTF41" s="845"/>
      <c r="VTG41" s="845"/>
      <c r="VTH41" s="845"/>
      <c r="VTI41" s="921"/>
      <c r="VTJ41" s="845"/>
      <c r="VTK41" s="845"/>
      <c r="VTL41" s="845"/>
      <c r="VTM41" s="845"/>
      <c r="VTN41" s="845"/>
      <c r="VTO41" s="845"/>
      <c r="VTP41" s="845"/>
      <c r="VTQ41" s="921"/>
      <c r="VTR41" s="845"/>
      <c r="VTS41" s="845"/>
      <c r="VTT41" s="845"/>
      <c r="VTU41" s="845"/>
      <c r="VTV41" s="845"/>
      <c r="VTW41" s="845"/>
      <c r="VTX41" s="845"/>
      <c r="VTY41" s="921"/>
      <c r="VTZ41" s="845"/>
      <c r="VUA41" s="845"/>
      <c r="VUB41" s="845"/>
      <c r="VUC41" s="845"/>
      <c r="VUD41" s="845"/>
      <c r="VUE41" s="845"/>
      <c r="VUF41" s="845"/>
      <c r="VUG41" s="921"/>
      <c r="VUH41" s="845"/>
      <c r="VUI41" s="845"/>
      <c r="VUJ41" s="845"/>
      <c r="VUK41" s="845"/>
      <c r="VUL41" s="845"/>
      <c r="VUM41" s="845"/>
      <c r="VUN41" s="845"/>
      <c r="VUO41" s="921"/>
      <c r="VUP41" s="845"/>
      <c r="VUQ41" s="845"/>
      <c r="VUR41" s="845"/>
      <c r="VUS41" s="845"/>
      <c r="VUT41" s="845"/>
      <c r="VUU41" s="845"/>
      <c r="VUV41" s="845"/>
      <c r="VUW41" s="921"/>
      <c r="VUX41" s="845"/>
      <c r="VUY41" s="845"/>
      <c r="VUZ41" s="845"/>
      <c r="VVA41" s="845"/>
      <c r="VVB41" s="845"/>
      <c r="VVC41" s="845"/>
      <c r="VVD41" s="845"/>
      <c r="VVE41" s="921"/>
      <c r="VVF41" s="845"/>
      <c r="VVG41" s="845"/>
      <c r="VVH41" s="845"/>
      <c r="VVI41" s="845"/>
      <c r="VVJ41" s="845"/>
      <c r="VVK41" s="845"/>
      <c r="VVL41" s="845"/>
      <c r="VVM41" s="921"/>
      <c r="VVN41" s="845"/>
      <c r="VVO41" s="845"/>
      <c r="VVP41" s="845"/>
      <c r="VVQ41" s="845"/>
      <c r="VVR41" s="845"/>
      <c r="VVS41" s="845"/>
      <c r="VVT41" s="845"/>
      <c r="VVU41" s="921"/>
      <c r="VVV41" s="845"/>
      <c r="VVW41" s="845"/>
      <c r="VVX41" s="845"/>
      <c r="VVY41" s="845"/>
      <c r="VVZ41" s="845"/>
      <c r="VWA41" s="845"/>
      <c r="VWB41" s="845"/>
      <c r="VWC41" s="921"/>
      <c r="VWD41" s="845"/>
      <c r="VWE41" s="845"/>
      <c r="VWF41" s="845"/>
      <c r="VWG41" s="845"/>
      <c r="VWH41" s="845"/>
      <c r="VWI41" s="845"/>
      <c r="VWJ41" s="845"/>
      <c r="VWK41" s="921"/>
      <c r="VWL41" s="845"/>
      <c r="VWM41" s="845"/>
      <c r="VWN41" s="845"/>
      <c r="VWO41" s="845"/>
      <c r="VWP41" s="845"/>
      <c r="VWQ41" s="845"/>
      <c r="VWR41" s="845"/>
      <c r="VWS41" s="921"/>
      <c r="VWT41" s="845"/>
      <c r="VWU41" s="845"/>
      <c r="VWV41" s="845"/>
      <c r="VWW41" s="845"/>
      <c r="VWX41" s="845"/>
      <c r="VWY41" s="845"/>
      <c r="VWZ41" s="845"/>
      <c r="VXA41" s="921"/>
      <c r="VXB41" s="845"/>
      <c r="VXC41" s="845"/>
      <c r="VXD41" s="845"/>
      <c r="VXE41" s="845"/>
      <c r="VXF41" s="845"/>
      <c r="VXG41" s="845"/>
      <c r="VXH41" s="845"/>
      <c r="VXI41" s="921"/>
      <c r="VXJ41" s="845"/>
      <c r="VXK41" s="845"/>
      <c r="VXL41" s="845"/>
      <c r="VXM41" s="845"/>
      <c r="VXN41" s="845"/>
      <c r="VXO41" s="845"/>
      <c r="VXP41" s="845"/>
      <c r="VXQ41" s="921"/>
      <c r="VXR41" s="845"/>
      <c r="VXS41" s="845"/>
      <c r="VXT41" s="845"/>
      <c r="VXU41" s="845"/>
      <c r="VXV41" s="845"/>
      <c r="VXW41" s="845"/>
      <c r="VXX41" s="845"/>
      <c r="VXY41" s="921"/>
      <c r="VXZ41" s="845"/>
      <c r="VYA41" s="845"/>
      <c r="VYB41" s="845"/>
      <c r="VYC41" s="845"/>
      <c r="VYD41" s="845"/>
      <c r="VYE41" s="845"/>
      <c r="VYF41" s="845"/>
      <c r="VYG41" s="921"/>
      <c r="VYH41" s="845"/>
      <c r="VYI41" s="845"/>
      <c r="VYJ41" s="845"/>
      <c r="VYK41" s="845"/>
      <c r="VYL41" s="845"/>
      <c r="VYM41" s="845"/>
      <c r="VYN41" s="845"/>
      <c r="VYO41" s="921"/>
      <c r="VYP41" s="845"/>
      <c r="VYQ41" s="845"/>
      <c r="VYR41" s="845"/>
      <c r="VYS41" s="845"/>
      <c r="VYT41" s="845"/>
      <c r="VYU41" s="845"/>
      <c r="VYV41" s="845"/>
      <c r="VYW41" s="921"/>
      <c r="VYX41" s="845"/>
      <c r="VYY41" s="845"/>
      <c r="VYZ41" s="845"/>
      <c r="VZA41" s="845"/>
      <c r="VZB41" s="845"/>
      <c r="VZC41" s="845"/>
      <c r="VZD41" s="845"/>
      <c r="VZE41" s="921"/>
      <c r="VZF41" s="845"/>
      <c r="VZG41" s="845"/>
      <c r="VZH41" s="845"/>
      <c r="VZI41" s="845"/>
      <c r="VZJ41" s="845"/>
      <c r="VZK41" s="845"/>
      <c r="VZL41" s="845"/>
      <c r="VZM41" s="921"/>
      <c r="VZN41" s="845"/>
      <c r="VZO41" s="845"/>
      <c r="VZP41" s="845"/>
      <c r="VZQ41" s="845"/>
      <c r="VZR41" s="845"/>
      <c r="VZS41" s="845"/>
      <c r="VZT41" s="845"/>
      <c r="VZU41" s="921"/>
      <c r="VZV41" s="845"/>
      <c r="VZW41" s="845"/>
      <c r="VZX41" s="845"/>
      <c r="VZY41" s="845"/>
      <c r="VZZ41" s="845"/>
      <c r="WAA41" s="845"/>
      <c r="WAB41" s="845"/>
      <c r="WAC41" s="921"/>
      <c r="WAD41" s="845"/>
      <c r="WAE41" s="845"/>
      <c r="WAF41" s="845"/>
      <c r="WAG41" s="845"/>
      <c r="WAH41" s="845"/>
      <c r="WAI41" s="845"/>
      <c r="WAJ41" s="845"/>
      <c r="WAK41" s="921"/>
      <c r="WAL41" s="845"/>
      <c r="WAM41" s="845"/>
      <c r="WAN41" s="845"/>
      <c r="WAO41" s="845"/>
      <c r="WAP41" s="845"/>
      <c r="WAQ41" s="845"/>
      <c r="WAR41" s="845"/>
      <c r="WAS41" s="921"/>
      <c r="WAT41" s="845"/>
      <c r="WAU41" s="845"/>
      <c r="WAV41" s="845"/>
      <c r="WAW41" s="845"/>
      <c r="WAX41" s="845"/>
      <c r="WAY41" s="845"/>
      <c r="WAZ41" s="845"/>
      <c r="WBA41" s="921"/>
      <c r="WBB41" s="845"/>
      <c r="WBC41" s="845"/>
      <c r="WBD41" s="845"/>
      <c r="WBE41" s="845"/>
      <c r="WBF41" s="845"/>
      <c r="WBG41" s="845"/>
      <c r="WBH41" s="845"/>
      <c r="WBI41" s="921"/>
      <c r="WBJ41" s="845"/>
      <c r="WBK41" s="845"/>
      <c r="WBL41" s="845"/>
      <c r="WBM41" s="845"/>
      <c r="WBN41" s="845"/>
      <c r="WBO41" s="845"/>
      <c r="WBP41" s="845"/>
      <c r="WBQ41" s="921"/>
      <c r="WBR41" s="845"/>
      <c r="WBS41" s="845"/>
      <c r="WBT41" s="845"/>
      <c r="WBU41" s="845"/>
      <c r="WBV41" s="845"/>
      <c r="WBW41" s="845"/>
      <c r="WBX41" s="845"/>
      <c r="WBY41" s="921"/>
      <c r="WBZ41" s="845"/>
      <c r="WCA41" s="845"/>
      <c r="WCB41" s="845"/>
      <c r="WCC41" s="845"/>
      <c r="WCD41" s="845"/>
      <c r="WCE41" s="845"/>
      <c r="WCF41" s="845"/>
      <c r="WCG41" s="921"/>
      <c r="WCH41" s="845"/>
      <c r="WCI41" s="845"/>
      <c r="WCJ41" s="845"/>
      <c r="WCK41" s="845"/>
      <c r="WCL41" s="845"/>
      <c r="WCM41" s="845"/>
      <c r="WCN41" s="845"/>
      <c r="WCO41" s="921"/>
      <c r="WCP41" s="845"/>
      <c r="WCQ41" s="845"/>
      <c r="WCR41" s="845"/>
      <c r="WCS41" s="845"/>
      <c r="WCT41" s="845"/>
      <c r="WCU41" s="845"/>
      <c r="WCV41" s="845"/>
      <c r="WCW41" s="921"/>
      <c r="WCX41" s="845"/>
      <c r="WCY41" s="845"/>
      <c r="WCZ41" s="845"/>
      <c r="WDA41" s="845"/>
      <c r="WDB41" s="845"/>
      <c r="WDC41" s="845"/>
      <c r="WDD41" s="845"/>
      <c r="WDE41" s="921"/>
      <c r="WDF41" s="845"/>
      <c r="WDG41" s="845"/>
      <c r="WDH41" s="845"/>
      <c r="WDI41" s="845"/>
      <c r="WDJ41" s="845"/>
      <c r="WDK41" s="845"/>
      <c r="WDL41" s="845"/>
      <c r="WDM41" s="921"/>
      <c r="WDN41" s="845"/>
      <c r="WDO41" s="845"/>
      <c r="WDP41" s="845"/>
      <c r="WDQ41" s="845"/>
      <c r="WDR41" s="845"/>
      <c r="WDS41" s="845"/>
      <c r="WDT41" s="845"/>
      <c r="WDU41" s="921"/>
      <c r="WDV41" s="845"/>
      <c r="WDW41" s="845"/>
      <c r="WDX41" s="845"/>
      <c r="WDY41" s="845"/>
      <c r="WDZ41" s="845"/>
      <c r="WEA41" s="845"/>
      <c r="WEB41" s="845"/>
      <c r="WEC41" s="921"/>
      <c r="WED41" s="845"/>
      <c r="WEE41" s="845"/>
      <c r="WEF41" s="845"/>
      <c r="WEG41" s="845"/>
      <c r="WEH41" s="845"/>
      <c r="WEI41" s="845"/>
      <c r="WEJ41" s="845"/>
      <c r="WEK41" s="921"/>
      <c r="WEL41" s="845"/>
      <c r="WEM41" s="845"/>
      <c r="WEN41" s="845"/>
      <c r="WEO41" s="845"/>
      <c r="WEP41" s="845"/>
      <c r="WEQ41" s="845"/>
      <c r="WER41" s="845"/>
      <c r="WES41" s="921"/>
      <c r="WET41" s="845"/>
      <c r="WEU41" s="845"/>
      <c r="WEV41" s="845"/>
      <c r="WEW41" s="845"/>
      <c r="WEX41" s="845"/>
      <c r="WEY41" s="845"/>
      <c r="WEZ41" s="845"/>
      <c r="WFA41" s="921"/>
      <c r="WFB41" s="845"/>
      <c r="WFC41" s="845"/>
      <c r="WFD41" s="845"/>
      <c r="WFE41" s="845"/>
      <c r="WFF41" s="845"/>
      <c r="WFG41" s="845"/>
      <c r="WFH41" s="845"/>
      <c r="WFI41" s="921"/>
      <c r="WFJ41" s="845"/>
      <c r="WFK41" s="845"/>
      <c r="WFL41" s="845"/>
      <c r="WFM41" s="845"/>
      <c r="WFN41" s="845"/>
      <c r="WFO41" s="845"/>
      <c r="WFP41" s="845"/>
      <c r="WFQ41" s="921"/>
      <c r="WFR41" s="845"/>
      <c r="WFS41" s="845"/>
      <c r="WFT41" s="845"/>
      <c r="WFU41" s="845"/>
      <c r="WFV41" s="845"/>
      <c r="WFW41" s="845"/>
      <c r="WFX41" s="845"/>
      <c r="WFY41" s="921"/>
      <c r="WFZ41" s="845"/>
      <c r="WGA41" s="845"/>
      <c r="WGB41" s="845"/>
      <c r="WGC41" s="845"/>
      <c r="WGD41" s="845"/>
      <c r="WGE41" s="845"/>
      <c r="WGF41" s="845"/>
      <c r="WGG41" s="921"/>
      <c r="WGH41" s="845"/>
      <c r="WGI41" s="845"/>
      <c r="WGJ41" s="845"/>
      <c r="WGK41" s="845"/>
      <c r="WGL41" s="845"/>
      <c r="WGM41" s="845"/>
      <c r="WGN41" s="845"/>
      <c r="WGO41" s="921"/>
      <c r="WGP41" s="845"/>
      <c r="WGQ41" s="845"/>
      <c r="WGR41" s="845"/>
      <c r="WGS41" s="845"/>
      <c r="WGT41" s="845"/>
      <c r="WGU41" s="845"/>
      <c r="WGV41" s="845"/>
      <c r="WGW41" s="921"/>
      <c r="WGX41" s="845"/>
      <c r="WGY41" s="845"/>
      <c r="WGZ41" s="845"/>
      <c r="WHA41" s="845"/>
      <c r="WHB41" s="845"/>
      <c r="WHC41" s="845"/>
      <c r="WHD41" s="845"/>
      <c r="WHE41" s="921"/>
      <c r="WHF41" s="845"/>
      <c r="WHG41" s="845"/>
      <c r="WHH41" s="845"/>
      <c r="WHI41" s="845"/>
      <c r="WHJ41" s="845"/>
      <c r="WHK41" s="845"/>
      <c r="WHL41" s="845"/>
      <c r="WHM41" s="921"/>
      <c r="WHN41" s="845"/>
      <c r="WHO41" s="845"/>
      <c r="WHP41" s="845"/>
      <c r="WHQ41" s="845"/>
      <c r="WHR41" s="845"/>
      <c r="WHS41" s="845"/>
      <c r="WHT41" s="845"/>
      <c r="WHU41" s="921"/>
      <c r="WHV41" s="845"/>
      <c r="WHW41" s="845"/>
      <c r="WHX41" s="845"/>
      <c r="WHY41" s="845"/>
      <c r="WHZ41" s="845"/>
      <c r="WIA41" s="845"/>
      <c r="WIB41" s="845"/>
      <c r="WIC41" s="921"/>
      <c r="WID41" s="845"/>
      <c r="WIE41" s="845"/>
      <c r="WIF41" s="845"/>
      <c r="WIG41" s="845"/>
      <c r="WIH41" s="845"/>
      <c r="WII41" s="845"/>
      <c r="WIJ41" s="845"/>
      <c r="WIK41" s="921"/>
      <c r="WIL41" s="845"/>
      <c r="WIM41" s="845"/>
      <c r="WIN41" s="845"/>
      <c r="WIO41" s="845"/>
      <c r="WIP41" s="845"/>
      <c r="WIQ41" s="845"/>
      <c r="WIR41" s="845"/>
      <c r="WIS41" s="921"/>
      <c r="WIT41" s="845"/>
      <c r="WIU41" s="845"/>
      <c r="WIV41" s="845"/>
      <c r="WIW41" s="845"/>
      <c r="WIX41" s="845"/>
      <c r="WIY41" s="845"/>
      <c r="WIZ41" s="845"/>
      <c r="WJA41" s="921"/>
      <c r="WJB41" s="845"/>
      <c r="WJC41" s="845"/>
      <c r="WJD41" s="845"/>
      <c r="WJE41" s="845"/>
      <c r="WJF41" s="845"/>
      <c r="WJG41" s="845"/>
      <c r="WJH41" s="845"/>
      <c r="WJI41" s="921"/>
      <c r="WJJ41" s="845"/>
      <c r="WJK41" s="845"/>
      <c r="WJL41" s="845"/>
      <c r="WJM41" s="845"/>
      <c r="WJN41" s="845"/>
      <c r="WJO41" s="845"/>
      <c r="WJP41" s="845"/>
      <c r="WJQ41" s="921"/>
      <c r="WJR41" s="845"/>
      <c r="WJS41" s="845"/>
      <c r="WJT41" s="845"/>
      <c r="WJU41" s="845"/>
      <c r="WJV41" s="845"/>
      <c r="WJW41" s="845"/>
      <c r="WJX41" s="845"/>
      <c r="WJY41" s="921"/>
      <c r="WJZ41" s="845"/>
      <c r="WKA41" s="845"/>
      <c r="WKB41" s="845"/>
      <c r="WKC41" s="845"/>
      <c r="WKD41" s="845"/>
      <c r="WKE41" s="845"/>
      <c r="WKF41" s="845"/>
      <c r="WKG41" s="921"/>
      <c r="WKH41" s="845"/>
      <c r="WKI41" s="845"/>
      <c r="WKJ41" s="845"/>
      <c r="WKK41" s="845"/>
      <c r="WKL41" s="845"/>
      <c r="WKM41" s="845"/>
      <c r="WKN41" s="845"/>
      <c r="WKO41" s="921"/>
      <c r="WKP41" s="845"/>
      <c r="WKQ41" s="845"/>
      <c r="WKR41" s="845"/>
      <c r="WKS41" s="845"/>
      <c r="WKT41" s="845"/>
      <c r="WKU41" s="845"/>
      <c r="WKV41" s="845"/>
      <c r="WKW41" s="921"/>
      <c r="WKX41" s="845"/>
      <c r="WKY41" s="845"/>
      <c r="WKZ41" s="845"/>
      <c r="WLA41" s="845"/>
      <c r="WLB41" s="845"/>
      <c r="WLC41" s="845"/>
      <c r="WLD41" s="845"/>
      <c r="WLE41" s="921"/>
      <c r="WLF41" s="845"/>
      <c r="WLG41" s="845"/>
      <c r="WLH41" s="845"/>
      <c r="WLI41" s="845"/>
      <c r="WLJ41" s="845"/>
      <c r="WLK41" s="845"/>
      <c r="WLL41" s="845"/>
      <c r="WLM41" s="921"/>
      <c r="WLN41" s="845"/>
      <c r="WLO41" s="845"/>
      <c r="WLP41" s="845"/>
      <c r="WLQ41" s="845"/>
      <c r="WLR41" s="845"/>
      <c r="WLS41" s="845"/>
      <c r="WLT41" s="845"/>
      <c r="WLU41" s="921"/>
      <c r="WLV41" s="845"/>
      <c r="WLW41" s="845"/>
      <c r="WLX41" s="845"/>
      <c r="WLY41" s="845"/>
      <c r="WLZ41" s="845"/>
      <c r="WMA41" s="845"/>
      <c r="WMB41" s="845"/>
      <c r="WMC41" s="921"/>
      <c r="WMD41" s="845"/>
      <c r="WME41" s="845"/>
      <c r="WMF41" s="845"/>
      <c r="WMG41" s="845"/>
      <c r="WMH41" s="845"/>
      <c r="WMI41" s="845"/>
      <c r="WMJ41" s="845"/>
      <c r="WMK41" s="921"/>
      <c r="WML41" s="845"/>
      <c r="WMM41" s="845"/>
      <c r="WMN41" s="845"/>
      <c r="WMO41" s="845"/>
      <c r="WMP41" s="845"/>
      <c r="WMQ41" s="845"/>
      <c r="WMR41" s="845"/>
      <c r="WMS41" s="921"/>
      <c r="WMT41" s="845"/>
      <c r="WMU41" s="845"/>
      <c r="WMV41" s="845"/>
      <c r="WMW41" s="845"/>
      <c r="WMX41" s="845"/>
      <c r="WMY41" s="845"/>
      <c r="WMZ41" s="845"/>
      <c r="WNA41" s="921"/>
      <c r="WNB41" s="845"/>
      <c r="WNC41" s="845"/>
      <c r="WND41" s="845"/>
      <c r="WNE41" s="845"/>
      <c r="WNF41" s="845"/>
      <c r="WNG41" s="845"/>
      <c r="WNH41" s="845"/>
      <c r="WNI41" s="921"/>
      <c r="WNJ41" s="845"/>
      <c r="WNK41" s="845"/>
      <c r="WNL41" s="845"/>
      <c r="WNM41" s="845"/>
      <c r="WNN41" s="845"/>
      <c r="WNO41" s="845"/>
      <c r="WNP41" s="845"/>
      <c r="WNQ41" s="921"/>
      <c r="WNR41" s="845"/>
      <c r="WNS41" s="845"/>
      <c r="WNT41" s="845"/>
      <c r="WNU41" s="845"/>
      <c r="WNV41" s="845"/>
      <c r="WNW41" s="845"/>
      <c r="WNX41" s="845"/>
      <c r="WNY41" s="921"/>
      <c r="WNZ41" s="845"/>
      <c r="WOA41" s="845"/>
      <c r="WOB41" s="845"/>
      <c r="WOC41" s="845"/>
      <c r="WOD41" s="845"/>
      <c r="WOE41" s="845"/>
      <c r="WOF41" s="845"/>
      <c r="WOG41" s="921"/>
      <c r="WOH41" s="845"/>
      <c r="WOI41" s="845"/>
      <c r="WOJ41" s="845"/>
      <c r="WOK41" s="845"/>
      <c r="WOL41" s="845"/>
      <c r="WOM41" s="845"/>
      <c r="WON41" s="845"/>
      <c r="WOO41" s="921"/>
      <c r="WOP41" s="845"/>
      <c r="WOQ41" s="845"/>
      <c r="WOR41" s="845"/>
      <c r="WOS41" s="845"/>
      <c r="WOT41" s="845"/>
      <c r="WOU41" s="845"/>
      <c r="WOV41" s="845"/>
      <c r="WOW41" s="921"/>
      <c r="WOX41" s="845"/>
      <c r="WOY41" s="845"/>
      <c r="WOZ41" s="845"/>
      <c r="WPA41" s="845"/>
      <c r="WPB41" s="845"/>
      <c r="WPC41" s="845"/>
      <c r="WPD41" s="845"/>
      <c r="WPE41" s="921"/>
      <c r="WPF41" s="845"/>
      <c r="WPG41" s="845"/>
      <c r="WPH41" s="845"/>
      <c r="WPI41" s="845"/>
      <c r="WPJ41" s="845"/>
      <c r="WPK41" s="845"/>
      <c r="WPL41" s="845"/>
      <c r="WPM41" s="921"/>
      <c r="WPN41" s="845"/>
      <c r="WPO41" s="845"/>
      <c r="WPP41" s="845"/>
      <c r="WPQ41" s="845"/>
      <c r="WPR41" s="845"/>
      <c r="WPS41" s="845"/>
      <c r="WPT41" s="845"/>
      <c r="WPU41" s="921"/>
      <c r="WPV41" s="845"/>
      <c r="WPW41" s="845"/>
      <c r="WPX41" s="845"/>
      <c r="WPY41" s="845"/>
      <c r="WPZ41" s="845"/>
      <c r="WQA41" s="845"/>
      <c r="WQB41" s="845"/>
      <c r="WQC41" s="921"/>
      <c r="WQD41" s="845"/>
      <c r="WQE41" s="845"/>
      <c r="WQF41" s="845"/>
      <c r="WQG41" s="845"/>
      <c r="WQH41" s="845"/>
      <c r="WQI41" s="845"/>
      <c r="WQJ41" s="845"/>
      <c r="WQK41" s="921"/>
      <c r="WQL41" s="845"/>
      <c r="WQM41" s="845"/>
      <c r="WQN41" s="845"/>
      <c r="WQO41" s="845"/>
      <c r="WQP41" s="845"/>
      <c r="WQQ41" s="845"/>
      <c r="WQR41" s="845"/>
      <c r="WQS41" s="921"/>
      <c r="WQT41" s="845"/>
      <c r="WQU41" s="845"/>
      <c r="WQV41" s="845"/>
      <c r="WQW41" s="845"/>
      <c r="WQX41" s="845"/>
      <c r="WQY41" s="845"/>
      <c r="WQZ41" s="845"/>
      <c r="WRA41" s="921"/>
      <c r="WRB41" s="845"/>
      <c r="WRC41" s="845"/>
      <c r="WRD41" s="845"/>
      <c r="WRE41" s="845"/>
      <c r="WRF41" s="845"/>
      <c r="WRG41" s="845"/>
      <c r="WRH41" s="845"/>
      <c r="WRI41" s="921"/>
      <c r="WRJ41" s="845"/>
      <c r="WRK41" s="845"/>
      <c r="WRL41" s="845"/>
      <c r="WRM41" s="845"/>
      <c r="WRN41" s="845"/>
      <c r="WRO41" s="845"/>
      <c r="WRP41" s="845"/>
      <c r="WRQ41" s="921"/>
      <c r="WRR41" s="845"/>
      <c r="WRS41" s="845"/>
      <c r="WRT41" s="845"/>
      <c r="WRU41" s="845"/>
      <c r="WRV41" s="845"/>
      <c r="WRW41" s="845"/>
      <c r="WRX41" s="845"/>
      <c r="WRY41" s="921"/>
      <c r="WRZ41" s="845"/>
      <c r="WSA41" s="845"/>
      <c r="WSB41" s="845"/>
      <c r="WSC41" s="845"/>
      <c r="WSD41" s="845"/>
      <c r="WSE41" s="845"/>
      <c r="WSF41" s="845"/>
      <c r="WSG41" s="921"/>
      <c r="WSH41" s="845"/>
      <c r="WSI41" s="845"/>
      <c r="WSJ41" s="845"/>
      <c r="WSK41" s="845"/>
      <c r="WSL41" s="845"/>
      <c r="WSM41" s="845"/>
      <c r="WSN41" s="845"/>
      <c r="WSO41" s="921"/>
      <c r="WSP41" s="845"/>
      <c r="WSQ41" s="845"/>
      <c r="WSR41" s="845"/>
      <c r="WSS41" s="845"/>
      <c r="WST41" s="845"/>
      <c r="WSU41" s="845"/>
      <c r="WSV41" s="845"/>
      <c r="WSW41" s="921"/>
      <c r="WSX41" s="845"/>
      <c r="WSY41" s="845"/>
      <c r="WSZ41" s="845"/>
      <c r="WTA41" s="845"/>
      <c r="WTB41" s="845"/>
      <c r="WTC41" s="845"/>
      <c r="WTD41" s="845"/>
      <c r="WTE41" s="921"/>
      <c r="WTF41" s="845"/>
      <c r="WTG41" s="845"/>
      <c r="WTH41" s="845"/>
      <c r="WTI41" s="845"/>
      <c r="WTJ41" s="845"/>
      <c r="WTK41" s="845"/>
      <c r="WTL41" s="845"/>
      <c r="WTM41" s="921"/>
      <c r="WTN41" s="845"/>
      <c r="WTO41" s="845"/>
      <c r="WTP41" s="845"/>
      <c r="WTQ41" s="845"/>
      <c r="WTR41" s="845"/>
      <c r="WTS41" s="845"/>
      <c r="WTT41" s="845"/>
      <c r="WTU41" s="921"/>
      <c r="WTV41" s="845"/>
      <c r="WTW41" s="845"/>
      <c r="WTX41" s="845"/>
      <c r="WTY41" s="845"/>
      <c r="WTZ41" s="845"/>
      <c r="WUA41" s="845"/>
      <c r="WUB41" s="845"/>
      <c r="WUC41" s="921"/>
      <c r="WUD41" s="845"/>
      <c r="WUE41" s="845"/>
      <c r="WUF41" s="845"/>
      <c r="WUG41" s="845"/>
      <c r="WUH41" s="845"/>
      <c r="WUI41" s="845"/>
      <c r="WUJ41" s="845"/>
      <c r="WUK41" s="921"/>
      <c r="WUL41" s="845"/>
      <c r="WUM41" s="845"/>
      <c r="WUN41" s="845"/>
      <c r="WUO41" s="845"/>
      <c r="WUP41" s="845"/>
      <c r="WUQ41" s="845"/>
      <c r="WUR41" s="845"/>
      <c r="WUS41" s="921"/>
      <c r="WUT41" s="845"/>
      <c r="WUU41" s="845"/>
      <c r="WUV41" s="845"/>
      <c r="WUW41" s="845"/>
      <c r="WUX41" s="845"/>
      <c r="WUY41" s="845"/>
      <c r="WUZ41" s="845"/>
      <c r="WVA41" s="921"/>
      <c r="WVB41" s="845"/>
      <c r="WVC41" s="845"/>
      <c r="WVD41" s="845"/>
      <c r="WVE41" s="845"/>
      <c r="WVF41" s="845"/>
      <c r="WVG41" s="845"/>
      <c r="WVH41" s="845"/>
      <c r="WVI41" s="921"/>
      <c r="WVJ41" s="845"/>
      <c r="WVK41" s="845"/>
      <c r="WVL41" s="845"/>
      <c r="WVM41" s="845"/>
      <c r="WVN41" s="845"/>
      <c r="WVO41" s="845"/>
      <c r="WVP41" s="845"/>
      <c r="WVQ41" s="921"/>
      <c r="WVR41" s="845"/>
      <c r="WVS41" s="845"/>
      <c r="WVT41" s="845"/>
      <c r="WVU41" s="845"/>
      <c r="WVV41" s="845"/>
      <c r="WVW41" s="845"/>
      <c r="WVX41" s="845"/>
      <c r="WVY41" s="921"/>
      <c r="WVZ41" s="845"/>
      <c r="WWA41" s="845"/>
      <c r="WWB41" s="845"/>
      <c r="WWC41" s="845"/>
      <c r="WWD41" s="845"/>
      <c r="WWE41" s="845"/>
      <c r="WWF41" s="845"/>
      <c r="WWG41" s="921"/>
      <c r="WWH41" s="845"/>
      <c r="WWI41" s="845"/>
      <c r="WWJ41" s="845"/>
      <c r="WWK41" s="845"/>
      <c r="WWL41" s="845"/>
      <c r="WWM41" s="845"/>
      <c r="WWN41" s="845"/>
      <c r="WWO41" s="921"/>
      <c r="WWP41" s="845"/>
      <c r="WWQ41" s="845"/>
      <c r="WWR41" s="845"/>
      <c r="WWS41" s="845"/>
      <c r="WWT41" s="845"/>
      <c r="WWU41" s="845"/>
      <c r="WWV41" s="845"/>
      <c r="WWW41" s="921"/>
      <c r="WWX41" s="845"/>
      <c r="WWY41" s="845"/>
      <c r="WWZ41" s="845"/>
      <c r="WXA41" s="845"/>
      <c r="WXB41" s="845"/>
      <c r="WXC41" s="845"/>
      <c r="WXD41" s="845"/>
      <c r="WXE41" s="921"/>
      <c r="WXF41" s="845"/>
      <c r="WXG41" s="845"/>
      <c r="WXH41" s="845"/>
      <c r="WXI41" s="845"/>
      <c r="WXJ41" s="845"/>
      <c r="WXK41" s="845"/>
      <c r="WXL41" s="845"/>
      <c r="WXM41" s="921"/>
      <c r="WXN41" s="845"/>
      <c r="WXO41" s="845"/>
      <c r="WXP41" s="845"/>
      <c r="WXQ41" s="845"/>
      <c r="WXR41" s="845"/>
      <c r="WXS41" s="845"/>
      <c r="WXT41" s="845"/>
      <c r="WXU41" s="921"/>
      <c r="WXV41" s="845"/>
      <c r="WXW41" s="845"/>
      <c r="WXX41" s="845"/>
      <c r="WXY41" s="845"/>
      <c r="WXZ41" s="845"/>
      <c r="WYA41" s="845"/>
      <c r="WYB41" s="845"/>
      <c r="WYC41" s="921"/>
      <c r="WYD41" s="845"/>
      <c r="WYE41" s="845"/>
      <c r="WYF41" s="845"/>
      <c r="WYG41" s="845"/>
      <c r="WYH41" s="845"/>
      <c r="WYI41" s="845"/>
      <c r="WYJ41" s="845"/>
      <c r="WYK41" s="921"/>
      <c r="WYL41" s="845"/>
      <c r="WYM41" s="845"/>
      <c r="WYN41" s="845"/>
      <c r="WYO41" s="845"/>
      <c r="WYP41" s="845"/>
      <c r="WYQ41" s="845"/>
      <c r="WYR41" s="845"/>
      <c r="WYS41" s="921"/>
      <c r="WYT41" s="845"/>
      <c r="WYU41" s="845"/>
      <c r="WYV41" s="845"/>
      <c r="WYW41" s="845"/>
      <c r="WYX41" s="845"/>
      <c r="WYY41" s="845"/>
      <c r="WYZ41" s="845"/>
      <c r="WZA41" s="921"/>
      <c r="WZB41" s="845"/>
      <c r="WZC41" s="845"/>
      <c r="WZD41" s="845"/>
      <c r="WZE41" s="845"/>
      <c r="WZF41" s="845"/>
      <c r="WZG41" s="845"/>
      <c r="WZH41" s="845"/>
      <c r="WZI41" s="921"/>
      <c r="WZJ41" s="845"/>
      <c r="WZK41" s="845"/>
      <c r="WZL41" s="845"/>
      <c r="WZM41" s="845"/>
      <c r="WZN41" s="845"/>
      <c r="WZO41" s="845"/>
      <c r="WZP41" s="845"/>
      <c r="WZQ41" s="921"/>
      <c r="WZR41" s="845"/>
      <c r="WZS41" s="845"/>
      <c r="WZT41" s="845"/>
      <c r="WZU41" s="845"/>
      <c r="WZV41" s="845"/>
      <c r="WZW41" s="845"/>
      <c r="WZX41" s="845"/>
      <c r="WZY41" s="921"/>
      <c r="WZZ41" s="845"/>
      <c r="XAA41" s="845"/>
      <c r="XAB41" s="845"/>
      <c r="XAC41" s="845"/>
      <c r="XAD41" s="845"/>
      <c r="XAE41" s="845"/>
      <c r="XAF41" s="845"/>
      <c r="XAG41" s="921"/>
      <c r="XAH41" s="845"/>
      <c r="XAI41" s="845"/>
      <c r="XAJ41" s="845"/>
      <c r="XAK41" s="845"/>
      <c r="XAL41" s="845"/>
      <c r="XAM41" s="845"/>
      <c r="XAN41" s="845"/>
      <c r="XAO41" s="921"/>
      <c r="XAP41" s="845"/>
      <c r="XAQ41" s="845"/>
      <c r="XAR41" s="845"/>
      <c r="XAS41" s="845"/>
      <c r="XAT41" s="845"/>
      <c r="XAU41" s="845"/>
      <c r="XAV41" s="845"/>
      <c r="XAW41" s="921"/>
      <c r="XAX41" s="845"/>
      <c r="XAY41" s="845"/>
      <c r="XAZ41" s="845"/>
      <c r="XBA41" s="845"/>
      <c r="XBB41" s="845"/>
      <c r="XBC41" s="845"/>
      <c r="XBD41" s="845"/>
      <c r="XBE41" s="921"/>
      <c r="XBF41" s="845"/>
      <c r="XBG41" s="845"/>
      <c r="XBH41" s="845"/>
      <c r="XBI41" s="845"/>
      <c r="XBJ41" s="845"/>
      <c r="XBK41" s="845"/>
      <c r="XBL41" s="845"/>
      <c r="XBM41" s="921"/>
      <c r="XBN41" s="845"/>
      <c r="XBO41" s="845"/>
      <c r="XBP41" s="845"/>
      <c r="XBQ41" s="845"/>
      <c r="XBR41" s="845"/>
      <c r="XBS41" s="845"/>
      <c r="XBT41" s="845"/>
      <c r="XBU41" s="921"/>
      <c r="XBV41" s="845"/>
      <c r="XBW41" s="845"/>
      <c r="XBX41" s="845"/>
      <c r="XBY41" s="845"/>
      <c r="XBZ41" s="845"/>
      <c r="XCA41" s="845"/>
      <c r="XCB41" s="845"/>
      <c r="XCC41" s="921"/>
      <c r="XCD41" s="845"/>
      <c r="XCE41" s="845"/>
      <c r="XCF41" s="845"/>
      <c r="XCG41" s="845"/>
      <c r="XCH41" s="845"/>
      <c r="XCI41" s="845"/>
      <c r="XCJ41" s="845"/>
      <c r="XCK41" s="921"/>
      <c r="XCL41" s="845"/>
      <c r="XCM41" s="845"/>
      <c r="XCN41" s="845"/>
      <c r="XCO41" s="845"/>
      <c r="XCP41" s="845"/>
      <c r="XCQ41" s="845"/>
      <c r="XCR41" s="845"/>
      <c r="XCS41" s="921"/>
      <c r="XCT41" s="845"/>
      <c r="XCU41" s="845"/>
      <c r="XCV41" s="845"/>
      <c r="XCW41" s="845"/>
      <c r="XCX41" s="845"/>
      <c r="XCY41" s="845"/>
      <c r="XCZ41" s="845"/>
      <c r="XDA41" s="921"/>
      <c r="XDB41" s="845"/>
      <c r="XDC41" s="845"/>
      <c r="XDD41" s="845"/>
      <c r="XDE41" s="845"/>
      <c r="XDF41" s="845"/>
      <c r="XDG41" s="845"/>
      <c r="XDH41" s="845"/>
      <c r="XDI41" s="921"/>
      <c r="XDJ41" s="845"/>
      <c r="XDK41" s="845"/>
      <c r="XDL41" s="845"/>
      <c r="XDM41" s="845"/>
      <c r="XDN41" s="845"/>
      <c r="XDO41" s="845"/>
      <c r="XDP41" s="845"/>
      <c r="XDQ41" s="921"/>
      <c r="XDR41" s="845"/>
      <c r="XDS41" s="845"/>
      <c r="XDT41" s="845"/>
      <c r="XDU41" s="845"/>
      <c r="XDV41" s="845"/>
      <c r="XDW41" s="845"/>
      <c r="XDX41" s="845"/>
      <c r="XDY41" s="921"/>
      <c r="XDZ41" s="845"/>
      <c r="XEA41" s="845"/>
      <c r="XEB41" s="845"/>
      <c r="XEC41" s="845"/>
      <c r="XED41" s="845"/>
      <c r="XEE41" s="845"/>
      <c r="XEF41" s="845"/>
      <c r="XEG41" s="921"/>
      <c r="XEH41" s="845"/>
      <c r="XEI41" s="845"/>
      <c r="XEJ41" s="845"/>
      <c r="XEK41" s="845"/>
      <c r="XEL41" s="845"/>
      <c r="XEM41" s="845"/>
      <c r="XEN41" s="845"/>
      <c r="XEO41" s="921"/>
      <c r="XEP41" s="845"/>
      <c r="XEQ41" s="845"/>
      <c r="XER41" s="845"/>
      <c r="XES41" s="845"/>
      <c r="XET41" s="845"/>
      <c r="XEU41" s="845"/>
      <c r="XEV41" s="845"/>
      <c r="XEW41" s="921"/>
      <c r="XEX41" s="845"/>
      <c r="XEY41" s="845"/>
      <c r="XEZ41" s="845"/>
      <c r="XFA41" s="845"/>
      <c r="XFB41" s="845"/>
      <c r="XFC41" s="845"/>
      <c r="XFD41" s="845"/>
    </row>
    <row r="42" spans="1:16384" ht="15" customHeight="1" x14ac:dyDescent="0.35">
      <c r="A42" s="948"/>
      <c r="B42" s="922" t="s">
        <v>1958</v>
      </c>
      <c r="C42" s="922"/>
      <c r="D42" s="922"/>
      <c r="E42" s="922"/>
      <c r="F42" s="870" t="s">
        <v>1747</v>
      </c>
      <c r="G42" s="1118"/>
      <c r="H42" s="1119"/>
      <c r="J42" s="125"/>
    </row>
    <row r="43" spans="1:16384" ht="3.75" customHeight="1" x14ac:dyDescent="0.35">
      <c r="A43" s="948"/>
      <c r="B43" s="921"/>
      <c r="C43" s="845"/>
      <c r="D43" s="845"/>
      <c r="E43" s="845"/>
      <c r="F43" s="845"/>
      <c r="G43" s="845"/>
      <c r="H43" s="845"/>
      <c r="I43" s="845"/>
      <c r="J43" s="125"/>
    </row>
    <row r="44" spans="1:16384" ht="30" customHeight="1" x14ac:dyDescent="0.3">
      <c r="A44" s="948"/>
      <c r="B44" s="128" t="s">
        <v>1939</v>
      </c>
      <c r="C44" s="855"/>
      <c r="D44" s="879"/>
      <c r="E44" s="879"/>
      <c r="F44" s="879"/>
      <c r="G44" s="879"/>
      <c r="H44" s="879"/>
      <c r="I44" s="881"/>
      <c r="J44" s="125"/>
    </row>
    <row r="45" spans="1:16384" ht="11.5" customHeight="1" x14ac:dyDescent="0.35">
      <c r="A45" s="948"/>
      <c r="B45" s="1049"/>
      <c r="C45" s="1081"/>
      <c r="D45" s="1081"/>
      <c r="E45" s="1081"/>
      <c r="F45" s="1081"/>
      <c r="G45" s="1081"/>
      <c r="H45" s="1081"/>
      <c r="I45" s="1081"/>
      <c r="J45" s="130"/>
      <c r="K45" s="130"/>
      <c r="L45" s="130"/>
      <c r="M45" s="130"/>
      <c r="N45" s="130"/>
      <c r="O45" s="130"/>
      <c r="P45" s="130"/>
      <c r="Q45" s="921"/>
      <c r="R45" s="845"/>
      <c r="S45" s="845"/>
      <c r="T45" s="845"/>
      <c r="U45" s="845"/>
      <c r="V45" s="845"/>
      <c r="W45" s="845"/>
      <c r="X45" s="845"/>
      <c r="Y45" s="921"/>
      <c r="Z45" s="845"/>
      <c r="AA45" s="845"/>
      <c r="AB45" s="845"/>
      <c r="AC45" s="845"/>
      <c r="AD45" s="845"/>
      <c r="AE45" s="845"/>
      <c r="AF45" s="845"/>
      <c r="AG45" s="921"/>
      <c r="AH45" s="845"/>
      <c r="AI45" s="845"/>
      <c r="AJ45" s="845"/>
      <c r="AK45" s="845"/>
      <c r="AL45" s="845"/>
      <c r="AM45" s="845"/>
      <c r="AN45" s="845"/>
      <c r="AO45" s="921"/>
      <c r="AP45" s="845"/>
      <c r="AQ45" s="845"/>
      <c r="AR45" s="845"/>
      <c r="AS45" s="845"/>
      <c r="AT45" s="845"/>
      <c r="AU45" s="845"/>
      <c r="AV45" s="845"/>
      <c r="AW45" s="921"/>
      <c r="AX45" s="845"/>
      <c r="AY45" s="845"/>
      <c r="AZ45" s="845"/>
      <c r="BA45" s="845"/>
      <c r="BB45" s="845"/>
      <c r="BC45" s="845"/>
      <c r="BD45" s="845"/>
      <c r="BE45" s="921"/>
      <c r="BF45" s="845"/>
      <c r="BG45" s="845"/>
      <c r="BH45" s="845"/>
      <c r="BI45" s="845"/>
      <c r="BJ45" s="845"/>
      <c r="BK45" s="845"/>
      <c r="BL45" s="845"/>
      <c r="BM45" s="921"/>
      <c r="BN45" s="845"/>
      <c r="BO45" s="845"/>
      <c r="BP45" s="845"/>
      <c r="BQ45" s="845"/>
      <c r="BR45" s="845"/>
      <c r="BS45" s="845"/>
      <c r="BT45" s="845"/>
      <c r="BU45" s="921"/>
      <c r="BV45" s="845"/>
      <c r="BW45" s="845"/>
      <c r="BX45" s="845"/>
      <c r="BY45" s="845"/>
      <c r="BZ45" s="845"/>
      <c r="CA45" s="845"/>
      <c r="CB45" s="845"/>
      <c r="CC45" s="921"/>
      <c r="CD45" s="845"/>
      <c r="CE45" s="845"/>
      <c r="CF45" s="845"/>
      <c r="CG45" s="845"/>
      <c r="CH45" s="845"/>
      <c r="CI45" s="845"/>
      <c r="CJ45" s="845"/>
      <c r="CK45" s="921"/>
      <c r="CL45" s="845"/>
      <c r="CM45" s="845"/>
      <c r="CN45" s="845"/>
      <c r="CO45" s="845"/>
      <c r="CP45" s="845"/>
      <c r="CQ45" s="845"/>
      <c r="CR45" s="845"/>
      <c r="CS45" s="921"/>
      <c r="CT45" s="845"/>
      <c r="CU45" s="845"/>
      <c r="CV45" s="845"/>
      <c r="CW45" s="845"/>
      <c r="CX45" s="845"/>
      <c r="CY45" s="845"/>
      <c r="CZ45" s="845"/>
      <c r="DA45" s="921"/>
      <c r="DB45" s="845"/>
      <c r="DC45" s="845"/>
      <c r="DD45" s="845"/>
      <c r="DE45" s="845"/>
      <c r="DF45" s="845"/>
      <c r="DG45" s="845"/>
      <c r="DH45" s="845"/>
      <c r="DI45" s="921"/>
      <c r="DJ45" s="845"/>
      <c r="DK45" s="845"/>
      <c r="DL45" s="845"/>
      <c r="DM45" s="845"/>
      <c r="DN45" s="845"/>
      <c r="DO45" s="845"/>
      <c r="DP45" s="845"/>
      <c r="DQ45" s="921"/>
      <c r="DR45" s="845"/>
      <c r="DS45" s="845"/>
      <c r="DT45" s="845"/>
      <c r="DU45" s="845"/>
      <c r="DV45" s="845"/>
      <c r="DW45" s="845"/>
      <c r="DX45" s="845"/>
      <c r="DY45" s="921"/>
      <c r="DZ45" s="845"/>
      <c r="EA45" s="845"/>
      <c r="EB45" s="845"/>
      <c r="EC45" s="845"/>
      <c r="ED45" s="845"/>
      <c r="EE45" s="845"/>
      <c r="EF45" s="845"/>
      <c r="EG45" s="921"/>
      <c r="EH45" s="845"/>
      <c r="EI45" s="845"/>
      <c r="EJ45" s="845"/>
      <c r="EK45" s="845"/>
      <c r="EL45" s="845"/>
      <c r="EM45" s="845"/>
      <c r="EN45" s="845"/>
      <c r="EO45" s="921"/>
      <c r="EP45" s="845"/>
      <c r="EQ45" s="845"/>
      <c r="ER45" s="845"/>
      <c r="ES45" s="845"/>
      <c r="ET45" s="845"/>
      <c r="EU45" s="845"/>
      <c r="EV45" s="845"/>
      <c r="EW45" s="921"/>
      <c r="EX45" s="845"/>
      <c r="EY45" s="845"/>
      <c r="EZ45" s="845"/>
      <c r="FA45" s="845"/>
      <c r="FB45" s="845"/>
      <c r="FC45" s="845"/>
      <c r="FD45" s="845"/>
      <c r="FE45" s="921"/>
      <c r="FF45" s="845"/>
      <c r="FG45" s="845"/>
      <c r="FH45" s="845"/>
      <c r="FI45" s="845"/>
      <c r="FJ45" s="845"/>
      <c r="FK45" s="845"/>
      <c r="FL45" s="845"/>
      <c r="FM45" s="921"/>
      <c r="FN45" s="845"/>
      <c r="FO45" s="845"/>
      <c r="FP45" s="845"/>
      <c r="FQ45" s="845"/>
      <c r="FR45" s="845"/>
      <c r="FS45" s="845"/>
      <c r="FT45" s="845"/>
      <c r="FU45" s="921"/>
      <c r="FV45" s="845"/>
      <c r="FW45" s="845"/>
      <c r="FX45" s="845"/>
      <c r="FY45" s="845"/>
      <c r="FZ45" s="845"/>
      <c r="GA45" s="845"/>
      <c r="GB45" s="845"/>
      <c r="GC45" s="921"/>
      <c r="GD45" s="845"/>
      <c r="GE45" s="845"/>
      <c r="GF45" s="845"/>
      <c r="GG45" s="845"/>
      <c r="GH45" s="845"/>
      <c r="GI45" s="845"/>
      <c r="GJ45" s="845"/>
      <c r="GK45" s="921"/>
      <c r="GL45" s="845"/>
      <c r="GM45" s="845"/>
      <c r="GN45" s="845"/>
      <c r="GO45" s="845"/>
      <c r="GP45" s="845"/>
      <c r="GQ45" s="845"/>
      <c r="GR45" s="845"/>
      <c r="GS45" s="921"/>
      <c r="GT45" s="845"/>
      <c r="GU45" s="845"/>
      <c r="GV45" s="845"/>
      <c r="GW45" s="845"/>
      <c r="GX45" s="845"/>
      <c r="GY45" s="845"/>
      <c r="GZ45" s="845"/>
      <c r="HA45" s="921"/>
      <c r="HB45" s="845"/>
      <c r="HC45" s="845"/>
      <c r="HD45" s="845"/>
      <c r="HE45" s="845"/>
      <c r="HF45" s="845"/>
      <c r="HG45" s="845"/>
      <c r="HH45" s="845"/>
      <c r="HI45" s="921"/>
      <c r="HJ45" s="845"/>
      <c r="HK45" s="845"/>
      <c r="HL45" s="845"/>
      <c r="HM45" s="845"/>
      <c r="HN45" s="845"/>
      <c r="HO45" s="845"/>
      <c r="HP45" s="845"/>
      <c r="HQ45" s="921"/>
      <c r="HR45" s="845"/>
      <c r="HS45" s="845"/>
      <c r="HT45" s="845"/>
      <c r="HU45" s="845"/>
      <c r="HV45" s="845"/>
      <c r="HW45" s="845"/>
      <c r="HX45" s="845"/>
      <c r="HY45" s="921"/>
      <c r="HZ45" s="845"/>
      <c r="IA45" s="845"/>
      <c r="IB45" s="845"/>
      <c r="IC45" s="845"/>
      <c r="ID45" s="845"/>
      <c r="IE45" s="845"/>
      <c r="IF45" s="845"/>
      <c r="IG45" s="921"/>
      <c r="IH45" s="845"/>
      <c r="II45" s="845"/>
      <c r="IJ45" s="845"/>
      <c r="IK45" s="845"/>
      <c r="IL45" s="845"/>
      <c r="IM45" s="845"/>
      <c r="IN45" s="845"/>
      <c r="IO45" s="921"/>
      <c r="IP45" s="845"/>
      <c r="IQ45" s="845"/>
      <c r="IR45" s="845"/>
      <c r="IS45" s="845"/>
      <c r="IT45" s="845"/>
      <c r="IU45" s="845"/>
      <c r="IV45" s="845"/>
      <c r="IW45" s="921"/>
      <c r="IX45" s="845"/>
      <c r="IY45" s="845"/>
      <c r="IZ45" s="845"/>
      <c r="JA45" s="845"/>
      <c r="JB45" s="845"/>
      <c r="JC45" s="845"/>
      <c r="JD45" s="845"/>
      <c r="JE45" s="921"/>
      <c r="JF45" s="845"/>
      <c r="JG45" s="845"/>
      <c r="JH45" s="845"/>
      <c r="JI45" s="845"/>
      <c r="JJ45" s="845"/>
      <c r="JK45" s="845"/>
      <c r="JL45" s="845"/>
      <c r="JM45" s="921"/>
      <c r="JN45" s="845"/>
      <c r="JO45" s="845"/>
      <c r="JP45" s="845"/>
      <c r="JQ45" s="845"/>
      <c r="JR45" s="845"/>
      <c r="JS45" s="845"/>
      <c r="JT45" s="845"/>
      <c r="JU45" s="921"/>
      <c r="JV45" s="845"/>
      <c r="JW45" s="845"/>
      <c r="JX45" s="845"/>
      <c r="JY45" s="845"/>
      <c r="JZ45" s="845"/>
      <c r="KA45" s="845"/>
      <c r="KB45" s="845"/>
      <c r="KC45" s="921"/>
      <c r="KD45" s="845"/>
      <c r="KE45" s="845"/>
      <c r="KF45" s="845"/>
      <c r="KG45" s="845"/>
      <c r="KH45" s="845"/>
      <c r="KI45" s="845"/>
      <c r="KJ45" s="845"/>
      <c r="KK45" s="921"/>
      <c r="KL45" s="845"/>
      <c r="KM45" s="845"/>
      <c r="KN45" s="845"/>
      <c r="KO45" s="845"/>
      <c r="KP45" s="845"/>
      <c r="KQ45" s="845"/>
      <c r="KR45" s="845"/>
      <c r="KS45" s="921"/>
      <c r="KT45" s="845"/>
      <c r="KU45" s="845"/>
      <c r="KV45" s="845"/>
      <c r="KW45" s="845"/>
      <c r="KX45" s="845"/>
      <c r="KY45" s="845"/>
      <c r="KZ45" s="845"/>
      <c r="LA45" s="921"/>
      <c r="LB45" s="845"/>
      <c r="LC45" s="845"/>
      <c r="LD45" s="845"/>
      <c r="LE45" s="845"/>
      <c r="LF45" s="845"/>
      <c r="LG45" s="845"/>
      <c r="LH45" s="845"/>
      <c r="LI45" s="921"/>
      <c r="LJ45" s="845"/>
      <c r="LK45" s="845"/>
      <c r="LL45" s="845"/>
      <c r="LM45" s="845"/>
      <c r="LN45" s="845"/>
      <c r="LO45" s="845"/>
      <c r="LP45" s="845"/>
      <c r="LQ45" s="921"/>
      <c r="LR45" s="845"/>
      <c r="LS45" s="845"/>
      <c r="LT45" s="845"/>
      <c r="LU45" s="845"/>
      <c r="LV45" s="845"/>
      <c r="LW45" s="845"/>
      <c r="LX45" s="845"/>
      <c r="LY45" s="921"/>
      <c r="LZ45" s="845"/>
      <c r="MA45" s="845"/>
      <c r="MB45" s="845"/>
      <c r="MC45" s="845"/>
      <c r="MD45" s="845"/>
      <c r="ME45" s="845"/>
      <c r="MF45" s="845"/>
      <c r="MG45" s="921"/>
      <c r="MH45" s="845"/>
      <c r="MI45" s="845"/>
      <c r="MJ45" s="845"/>
      <c r="MK45" s="845"/>
      <c r="ML45" s="845"/>
      <c r="MM45" s="845"/>
      <c r="MN45" s="845"/>
      <c r="MO45" s="921"/>
      <c r="MP45" s="845"/>
      <c r="MQ45" s="845"/>
      <c r="MR45" s="845"/>
      <c r="MS45" s="845"/>
      <c r="MT45" s="845"/>
      <c r="MU45" s="845"/>
      <c r="MV45" s="845"/>
      <c r="MW45" s="921"/>
      <c r="MX45" s="845"/>
      <c r="MY45" s="845"/>
      <c r="MZ45" s="845"/>
      <c r="NA45" s="845"/>
      <c r="NB45" s="845"/>
      <c r="NC45" s="845"/>
      <c r="ND45" s="845"/>
      <c r="NE45" s="921"/>
      <c r="NF45" s="845"/>
      <c r="NG45" s="845"/>
      <c r="NH45" s="845"/>
      <c r="NI45" s="845"/>
      <c r="NJ45" s="845"/>
      <c r="NK45" s="845"/>
      <c r="NL45" s="845"/>
      <c r="NM45" s="921"/>
      <c r="NN45" s="845"/>
      <c r="NO45" s="845"/>
      <c r="NP45" s="845"/>
      <c r="NQ45" s="845"/>
      <c r="NR45" s="845"/>
      <c r="NS45" s="845"/>
      <c r="NT45" s="845"/>
      <c r="NU45" s="921"/>
      <c r="NV45" s="845"/>
      <c r="NW45" s="845"/>
      <c r="NX45" s="845"/>
      <c r="NY45" s="845"/>
      <c r="NZ45" s="845"/>
      <c r="OA45" s="845"/>
      <c r="OB45" s="845"/>
      <c r="OC45" s="921"/>
      <c r="OD45" s="845"/>
      <c r="OE45" s="845"/>
      <c r="OF45" s="845"/>
      <c r="OG45" s="845"/>
      <c r="OH45" s="845"/>
      <c r="OI45" s="845"/>
      <c r="OJ45" s="845"/>
      <c r="OK45" s="921"/>
      <c r="OL45" s="845"/>
      <c r="OM45" s="845"/>
      <c r="ON45" s="845"/>
      <c r="OO45" s="845"/>
      <c r="OP45" s="845"/>
      <c r="OQ45" s="845"/>
      <c r="OR45" s="845"/>
      <c r="OS45" s="921"/>
      <c r="OT45" s="845"/>
      <c r="OU45" s="845"/>
      <c r="OV45" s="845"/>
      <c r="OW45" s="845"/>
      <c r="OX45" s="845"/>
      <c r="OY45" s="845"/>
      <c r="OZ45" s="845"/>
      <c r="PA45" s="921"/>
      <c r="PB45" s="845"/>
      <c r="PC45" s="845"/>
      <c r="PD45" s="845"/>
      <c r="PE45" s="845"/>
      <c r="PF45" s="845"/>
      <c r="PG45" s="845"/>
      <c r="PH45" s="845"/>
      <c r="PI45" s="921"/>
      <c r="PJ45" s="845"/>
      <c r="PK45" s="845"/>
      <c r="PL45" s="845"/>
      <c r="PM45" s="845"/>
      <c r="PN45" s="845"/>
      <c r="PO45" s="845"/>
      <c r="PP45" s="845"/>
      <c r="PQ45" s="921"/>
      <c r="PR45" s="845"/>
      <c r="PS45" s="845"/>
      <c r="PT45" s="845"/>
      <c r="PU45" s="845"/>
      <c r="PV45" s="845"/>
      <c r="PW45" s="845"/>
      <c r="PX45" s="845"/>
      <c r="PY45" s="921"/>
      <c r="PZ45" s="845"/>
      <c r="QA45" s="845"/>
      <c r="QB45" s="845"/>
      <c r="QC45" s="845"/>
      <c r="QD45" s="845"/>
      <c r="QE45" s="845"/>
      <c r="QF45" s="845"/>
      <c r="QG45" s="921"/>
      <c r="QH45" s="845"/>
      <c r="QI45" s="845"/>
      <c r="QJ45" s="845"/>
      <c r="QK45" s="845"/>
      <c r="QL45" s="845"/>
      <c r="QM45" s="845"/>
      <c r="QN45" s="845"/>
      <c r="QO45" s="921"/>
      <c r="QP45" s="845"/>
      <c r="QQ45" s="845"/>
      <c r="QR45" s="845"/>
      <c r="QS45" s="845"/>
      <c r="QT45" s="845"/>
      <c r="QU45" s="845"/>
      <c r="QV45" s="845"/>
      <c r="QW45" s="921"/>
      <c r="QX45" s="845"/>
      <c r="QY45" s="845"/>
      <c r="QZ45" s="845"/>
      <c r="RA45" s="845"/>
      <c r="RB45" s="845"/>
      <c r="RC45" s="845"/>
      <c r="RD45" s="845"/>
      <c r="RE45" s="921"/>
      <c r="RF45" s="845"/>
      <c r="RG45" s="845"/>
      <c r="RH45" s="845"/>
      <c r="RI45" s="845"/>
      <c r="RJ45" s="845"/>
      <c r="RK45" s="845"/>
      <c r="RL45" s="845"/>
      <c r="RM45" s="921"/>
      <c r="RN45" s="845"/>
      <c r="RO45" s="845"/>
      <c r="RP45" s="845"/>
      <c r="RQ45" s="845"/>
      <c r="RR45" s="845"/>
      <c r="RS45" s="845"/>
      <c r="RT45" s="845"/>
      <c r="RU45" s="921"/>
      <c r="RV45" s="845"/>
      <c r="RW45" s="845"/>
      <c r="RX45" s="845"/>
      <c r="RY45" s="845"/>
      <c r="RZ45" s="845"/>
      <c r="SA45" s="845"/>
      <c r="SB45" s="845"/>
      <c r="SC45" s="921"/>
      <c r="SD45" s="845"/>
      <c r="SE45" s="845"/>
      <c r="SF45" s="845"/>
      <c r="SG45" s="845"/>
      <c r="SH45" s="845"/>
      <c r="SI45" s="845"/>
      <c r="SJ45" s="845"/>
      <c r="SK45" s="921"/>
      <c r="SL45" s="845"/>
      <c r="SM45" s="845"/>
      <c r="SN45" s="845"/>
      <c r="SO45" s="845"/>
      <c r="SP45" s="845"/>
      <c r="SQ45" s="845"/>
      <c r="SR45" s="845"/>
      <c r="SS45" s="921"/>
      <c r="ST45" s="845"/>
      <c r="SU45" s="845"/>
      <c r="SV45" s="845"/>
      <c r="SW45" s="845"/>
      <c r="SX45" s="845"/>
      <c r="SY45" s="845"/>
      <c r="SZ45" s="845"/>
      <c r="TA45" s="921"/>
      <c r="TB45" s="845"/>
      <c r="TC45" s="845"/>
      <c r="TD45" s="845"/>
      <c r="TE45" s="845"/>
      <c r="TF45" s="845"/>
      <c r="TG45" s="845"/>
      <c r="TH45" s="845"/>
      <c r="TI45" s="921"/>
      <c r="TJ45" s="845"/>
      <c r="TK45" s="845"/>
      <c r="TL45" s="845"/>
      <c r="TM45" s="845"/>
      <c r="TN45" s="845"/>
      <c r="TO45" s="845"/>
      <c r="TP45" s="845"/>
      <c r="TQ45" s="921"/>
      <c r="TR45" s="845"/>
      <c r="TS45" s="845"/>
      <c r="TT45" s="845"/>
      <c r="TU45" s="845"/>
      <c r="TV45" s="845"/>
      <c r="TW45" s="845"/>
      <c r="TX45" s="845"/>
      <c r="TY45" s="921"/>
      <c r="TZ45" s="845"/>
      <c r="UA45" s="845"/>
      <c r="UB45" s="845"/>
      <c r="UC45" s="845"/>
      <c r="UD45" s="845"/>
      <c r="UE45" s="845"/>
      <c r="UF45" s="845"/>
      <c r="UG45" s="921"/>
      <c r="UH45" s="845"/>
      <c r="UI45" s="845"/>
      <c r="UJ45" s="845"/>
      <c r="UK45" s="845"/>
      <c r="UL45" s="845"/>
      <c r="UM45" s="845"/>
      <c r="UN45" s="845"/>
      <c r="UO45" s="921"/>
      <c r="UP45" s="845"/>
      <c r="UQ45" s="845"/>
      <c r="UR45" s="845"/>
      <c r="US45" s="845"/>
      <c r="UT45" s="845"/>
      <c r="UU45" s="845"/>
      <c r="UV45" s="845"/>
      <c r="UW45" s="921"/>
      <c r="UX45" s="845"/>
      <c r="UY45" s="845"/>
      <c r="UZ45" s="845"/>
      <c r="VA45" s="845"/>
      <c r="VB45" s="845"/>
      <c r="VC45" s="845"/>
      <c r="VD45" s="845"/>
      <c r="VE45" s="921"/>
      <c r="VF45" s="845"/>
      <c r="VG45" s="845"/>
      <c r="VH45" s="845"/>
      <c r="VI45" s="845"/>
      <c r="VJ45" s="845"/>
      <c r="VK45" s="845"/>
      <c r="VL45" s="845"/>
      <c r="VM45" s="921"/>
      <c r="VN45" s="845"/>
      <c r="VO45" s="845"/>
      <c r="VP45" s="845"/>
      <c r="VQ45" s="845"/>
      <c r="VR45" s="845"/>
      <c r="VS45" s="845"/>
      <c r="VT45" s="845"/>
      <c r="VU45" s="921"/>
      <c r="VV45" s="845"/>
      <c r="VW45" s="845"/>
      <c r="VX45" s="845"/>
      <c r="VY45" s="845"/>
      <c r="VZ45" s="845"/>
      <c r="WA45" s="845"/>
      <c r="WB45" s="845"/>
      <c r="WC45" s="921"/>
      <c r="WD45" s="845"/>
      <c r="WE45" s="845"/>
      <c r="WF45" s="845"/>
      <c r="WG45" s="845"/>
      <c r="WH45" s="845"/>
      <c r="WI45" s="845"/>
      <c r="WJ45" s="845"/>
      <c r="WK45" s="921"/>
      <c r="WL45" s="845"/>
      <c r="WM45" s="845"/>
      <c r="WN45" s="845"/>
      <c r="WO45" s="845"/>
      <c r="WP45" s="845"/>
      <c r="WQ45" s="845"/>
      <c r="WR45" s="845"/>
      <c r="WS45" s="921"/>
      <c r="WT45" s="845"/>
      <c r="WU45" s="845"/>
      <c r="WV45" s="845"/>
      <c r="WW45" s="845"/>
      <c r="WX45" s="845"/>
      <c r="WY45" s="845"/>
      <c r="WZ45" s="845"/>
      <c r="XA45" s="921"/>
      <c r="XB45" s="845"/>
      <c r="XC45" s="845"/>
      <c r="XD45" s="845"/>
      <c r="XE45" s="845"/>
      <c r="XF45" s="845"/>
      <c r="XG45" s="845"/>
      <c r="XH45" s="845"/>
      <c r="XI45" s="921"/>
      <c r="XJ45" s="845"/>
      <c r="XK45" s="845"/>
      <c r="XL45" s="845"/>
      <c r="XM45" s="845"/>
      <c r="XN45" s="845"/>
      <c r="XO45" s="845"/>
      <c r="XP45" s="845"/>
      <c r="XQ45" s="921"/>
      <c r="XR45" s="845"/>
      <c r="XS45" s="845"/>
      <c r="XT45" s="845"/>
      <c r="XU45" s="845"/>
      <c r="XV45" s="845"/>
      <c r="XW45" s="845"/>
      <c r="XX45" s="845"/>
      <c r="XY45" s="921"/>
      <c r="XZ45" s="845"/>
      <c r="YA45" s="845"/>
      <c r="YB45" s="845"/>
      <c r="YC45" s="845"/>
      <c r="YD45" s="845"/>
      <c r="YE45" s="845"/>
      <c r="YF45" s="845"/>
      <c r="YG45" s="921"/>
      <c r="YH45" s="845"/>
      <c r="YI45" s="845"/>
      <c r="YJ45" s="845"/>
      <c r="YK45" s="845"/>
      <c r="YL45" s="845"/>
      <c r="YM45" s="845"/>
      <c r="YN45" s="845"/>
      <c r="YO45" s="921"/>
      <c r="YP45" s="845"/>
      <c r="YQ45" s="845"/>
      <c r="YR45" s="845"/>
      <c r="YS45" s="845"/>
      <c r="YT45" s="845"/>
      <c r="YU45" s="845"/>
      <c r="YV45" s="845"/>
      <c r="YW45" s="921"/>
      <c r="YX45" s="845"/>
      <c r="YY45" s="845"/>
      <c r="YZ45" s="845"/>
      <c r="ZA45" s="845"/>
      <c r="ZB45" s="845"/>
      <c r="ZC45" s="845"/>
      <c r="ZD45" s="845"/>
      <c r="ZE45" s="921"/>
      <c r="ZF45" s="845"/>
      <c r="ZG45" s="845"/>
      <c r="ZH45" s="845"/>
      <c r="ZI45" s="845"/>
      <c r="ZJ45" s="845"/>
      <c r="ZK45" s="845"/>
      <c r="ZL45" s="845"/>
      <c r="ZM45" s="921"/>
      <c r="ZN45" s="845"/>
      <c r="ZO45" s="845"/>
      <c r="ZP45" s="845"/>
      <c r="ZQ45" s="845"/>
      <c r="ZR45" s="845"/>
      <c r="ZS45" s="845"/>
      <c r="ZT45" s="845"/>
      <c r="ZU45" s="921"/>
      <c r="ZV45" s="845"/>
      <c r="ZW45" s="845"/>
      <c r="ZX45" s="845"/>
      <c r="ZY45" s="845"/>
      <c r="ZZ45" s="845"/>
      <c r="AAA45" s="845"/>
      <c r="AAB45" s="845"/>
      <c r="AAC45" s="921"/>
      <c r="AAD45" s="845"/>
      <c r="AAE45" s="845"/>
      <c r="AAF45" s="845"/>
      <c r="AAG45" s="845"/>
      <c r="AAH45" s="845"/>
      <c r="AAI45" s="845"/>
      <c r="AAJ45" s="845"/>
      <c r="AAK45" s="921"/>
      <c r="AAL45" s="845"/>
      <c r="AAM45" s="845"/>
      <c r="AAN45" s="845"/>
      <c r="AAO45" s="845"/>
      <c r="AAP45" s="845"/>
      <c r="AAQ45" s="845"/>
      <c r="AAR45" s="845"/>
      <c r="AAS45" s="921"/>
      <c r="AAT45" s="845"/>
      <c r="AAU45" s="845"/>
      <c r="AAV45" s="845"/>
      <c r="AAW45" s="845"/>
      <c r="AAX45" s="845"/>
      <c r="AAY45" s="845"/>
      <c r="AAZ45" s="845"/>
      <c r="ABA45" s="921"/>
      <c r="ABB45" s="845"/>
      <c r="ABC45" s="845"/>
      <c r="ABD45" s="845"/>
      <c r="ABE45" s="845"/>
      <c r="ABF45" s="845"/>
      <c r="ABG45" s="845"/>
      <c r="ABH45" s="845"/>
      <c r="ABI45" s="921"/>
      <c r="ABJ45" s="845"/>
      <c r="ABK45" s="845"/>
      <c r="ABL45" s="845"/>
      <c r="ABM45" s="845"/>
      <c r="ABN45" s="845"/>
      <c r="ABO45" s="845"/>
      <c r="ABP45" s="845"/>
      <c r="ABQ45" s="921"/>
      <c r="ABR45" s="845"/>
      <c r="ABS45" s="845"/>
      <c r="ABT45" s="845"/>
      <c r="ABU45" s="845"/>
      <c r="ABV45" s="845"/>
      <c r="ABW45" s="845"/>
      <c r="ABX45" s="845"/>
      <c r="ABY45" s="921"/>
      <c r="ABZ45" s="845"/>
      <c r="ACA45" s="845"/>
      <c r="ACB45" s="845"/>
      <c r="ACC45" s="845"/>
      <c r="ACD45" s="845"/>
      <c r="ACE45" s="845"/>
      <c r="ACF45" s="845"/>
      <c r="ACG45" s="921"/>
      <c r="ACH45" s="845"/>
      <c r="ACI45" s="845"/>
      <c r="ACJ45" s="845"/>
      <c r="ACK45" s="845"/>
      <c r="ACL45" s="845"/>
      <c r="ACM45" s="845"/>
      <c r="ACN45" s="845"/>
      <c r="ACO45" s="921"/>
      <c r="ACP45" s="845"/>
      <c r="ACQ45" s="845"/>
      <c r="ACR45" s="845"/>
      <c r="ACS45" s="845"/>
      <c r="ACT45" s="845"/>
      <c r="ACU45" s="845"/>
      <c r="ACV45" s="845"/>
      <c r="ACW45" s="921"/>
      <c r="ACX45" s="845"/>
      <c r="ACY45" s="845"/>
      <c r="ACZ45" s="845"/>
      <c r="ADA45" s="845"/>
      <c r="ADB45" s="845"/>
      <c r="ADC45" s="845"/>
      <c r="ADD45" s="845"/>
      <c r="ADE45" s="921"/>
      <c r="ADF45" s="845"/>
      <c r="ADG45" s="845"/>
      <c r="ADH45" s="845"/>
      <c r="ADI45" s="845"/>
      <c r="ADJ45" s="845"/>
      <c r="ADK45" s="845"/>
      <c r="ADL45" s="845"/>
      <c r="ADM45" s="921"/>
      <c r="ADN45" s="845"/>
      <c r="ADO45" s="845"/>
      <c r="ADP45" s="845"/>
      <c r="ADQ45" s="845"/>
      <c r="ADR45" s="845"/>
      <c r="ADS45" s="845"/>
      <c r="ADT45" s="845"/>
      <c r="ADU45" s="921"/>
      <c r="ADV45" s="845"/>
      <c r="ADW45" s="845"/>
      <c r="ADX45" s="845"/>
      <c r="ADY45" s="845"/>
      <c r="ADZ45" s="845"/>
      <c r="AEA45" s="845"/>
      <c r="AEB45" s="845"/>
      <c r="AEC45" s="921"/>
      <c r="AED45" s="845"/>
      <c r="AEE45" s="845"/>
      <c r="AEF45" s="845"/>
      <c r="AEG45" s="845"/>
      <c r="AEH45" s="845"/>
      <c r="AEI45" s="845"/>
      <c r="AEJ45" s="845"/>
      <c r="AEK45" s="921"/>
      <c r="AEL45" s="845"/>
      <c r="AEM45" s="845"/>
      <c r="AEN45" s="845"/>
      <c r="AEO45" s="845"/>
      <c r="AEP45" s="845"/>
      <c r="AEQ45" s="845"/>
      <c r="AER45" s="845"/>
      <c r="AES45" s="921"/>
      <c r="AET45" s="845"/>
      <c r="AEU45" s="845"/>
      <c r="AEV45" s="845"/>
      <c r="AEW45" s="845"/>
      <c r="AEX45" s="845"/>
      <c r="AEY45" s="845"/>
      <c r="AEZ45" s="845"/>
      <c r="AFA45" s="921"/>
      <c r="AFB45" s="845"/>
      <c r="AFC45" s="845"/>
      <c r="AFD45" s="845"/>
      <c r="AFE45" s="845"/>
      <c r="AFF45" s="845"/>
      <c r="AFG45" s="845"/>
      <c r="AFH45" s="845"/>
      <c r="AFI45" s="921"/>
      <c r="AFJ45" s="845"/>
      <c r="AFK45" s="845"/>
      <c r="AFL45" s="845"/>
      <c r="AFM45" s="845"/>
      <c r="AFN45" s="845"/>
      <c r="AFO45" s="845"/>
      <c r="AFP45" s="845"/>
      <c r="AFQ45" s="921"/>
      <c r="AFR45" s="845"/>
      <c r="AFS45" s="845"/>
      <c r="AFT45" s="845"/>
      <c r="AFU45" s="845"/>
      <c r="AFV45" s="845"/>
      <c r="AFW45" s="845"/>
      <c r="AFX45" s="845"/>
      <c r="AFY45" s="921"/>
      <c r="AFZ45" s="845"/>
      <c r="AGA45" s="845"/>
      <c r="AGB45" s="845"/>
      <c r="AGC45" s="845"/>
      <c r="AGD45" s="845"/>
      <c r="AGE45" s="845"/>
      <c r="AGF45" s="845"/>
      <c r="AGG45" s="921"/>
      <c r="AGH45" s="845"/>
      <c r="AGI45" s="845"/>
      <c r="AGJ45" s="845"/>
      <c r="AGK45" s="845"/>
      <c r="AGL45" s="845"/>
      <c r="AGM45" s="845"/>
      <c r="AGN45" s="845"/>
      <c r="AGO45" s="921"/>
      <c r="AGP45" s="845"/>
      <c r="AGQ45" s="845"/>
      <c r="AGR45" s="845"/>
      <c r="AGS45" s="845"/>
      <c r="AGT45" s="845"/>
      <c r="AGU45" s="845"/>
      <c r="AGV45" s="845"/>
      <c r="AGW45" s="921"/>
      <c r="AGX45" s="845"/>
      <c r="AGY45" s="845"/>
      <c r="AGZ45" s="845"/>
      <c r="AHA45" s="845"/>
      <c r="AHB45" s="845"/>
      <c r="AHC45" s="845"/>
      <c r="AHD45" s="845"/>
      <c r="AHE45" s="921"/>
      <c r="AHF45" s="845"/>
      <c r="AHG45" s="845"/>
      <c r="AHH45" s="845"/>
      <c r="AHI45" s="845"/>
      <c r="AHJ45" s="845"/>
      <c r="AHK45" s="845"/>
      <c r="AHL45" s="845"/>
      <c r="AHM45" s="921"/>
      <c r="AHN45" s="845"/>
      <c r="AHO45" s="845"/>
      <c r="AHP45" s="845"/>
      <c r="AHQ45" s="845"/>
      <c r="AHR45" s="845"/>
      <c r="AHS45" s="845"/>
      <c r="AHT45" s="845"/>
      <c r="AHU45" s="921"/>
      <c r="AHV45" s="845"/>
      <c r="AHW45" s="845"/>
      <c r="AHX45" s="845"/>
      <c r="AHY45" s="845"/>
      <c r="AHZ45" s="845"/>
      <c r="AIA45" s="845"/>
      <c r="AIB45" s="845"/>
      <c r="AIC45" s="921"/>
      <c r="AID45" s="845"/>
      <c r="AIE45" s="845"/>
      <c r="AIF45" s="845"/>
      <c r="AIG45" s="845"/>
      <c r="AIH45" s="845"/>
      <c r="AII45" s="845"/>
      <c r="AIJ45" s="845"/>
      <c r="AIK45" s="921"/>
      <c r="AIL45" s="845"/>
      <c r="AIM45" s="845"/>
      <c r="AIN45" s="845"/>
      <c r="AIO45" s="845"/>
      <c r="AIP45" s="845"/>
      <c r="AIQ45" s="845"/>
      <c r="AIR45" s="845"/>
      <c r="AIS45" s="921"/>
      <c r="AIT45" s="845"/>
      <c r="AIU45" s="845"/>
      <c r="AIV45" s="845"/>
      <c r="AIW45" s="845"/>
      <c r="AIX45" s="845"/>
      <c r="AIY45" s="845"/>
      <c r="AIZ45" s="845"/>
      <c r="AJA45" s="921"/>
      <c r="AJB45" s="845"/>
      <c r="AJC45" s="845"/>
      <c r="AJD45" s="845"/>
      <c r="AJE45" s="845"/>
      <c r="AJF45" s="845"/>
      <c r="AJG45" s="845"/>
      <c r="AJH45" s="845"/>
      <c r="AJI45" s="921"/>
      <c r="AJJ45" s="845"/>
      <c r="AJK45" s="845"/>
      <c r="AJL45" s="845"/>
      <c r="AJM45" s="845"/>
      <c r="AJN45" s="845"/>
      <c r="AJO45" s="845"/>
      <c r="AJP45" s="845"/>
      <c r="AJQ45" s="921"/>
      <c r="AJR45" s="845"/>
      <c r="AJS45" s="845"/>
      <c r="AJT45" s="845"/>
      <c r="AJU45" s="845"/>
      <c r="AJV45" s="845"/>
      <c r="AJW45" s="845"/>
      <c r="AJX45" s="845"/>
      <c r="AJY45" s="921"/>
      <c r="AJZ45" s="845"/>
      <c r="AKA45" s="845"/>
      <c r="AKB45" s="845"/>
      <c r="AKC45" s="845"/>
      <c r="AKD45" s="845"/>
      <c r="AKE45" s="845"/>
      <c r="AKF45" s="845"/>
      <c r="AKG45" s="921"/>
      <c r="AKH45" s="845"/>
      <c r="AKI45" s="845"/>
      <c r="AKJ45" s="845"/>
      <c r="AKK45" s="845"/>
      <c r="AKL45" s="845"/>
      <c r="AKM45" s="845"/>
      <c r="AKN45" s="845"/>
      <c r="AKO45" s="921"/>
      <c r="AKP45" s="845"/>
      <c r="AKQ45" s="845"/>
      <c r="AKR45" s="845"/>
      <c r="AKS45" s="845"/>
      <c r="AKT45" s="845"/>
      <c r="AKU45" s="845"/>
      <c r="AKV45" s="845"/>
      <c r="AKW45" s="921"/>
      <c r="AKX45" s="845"/>
      <c r="AKY45" s="845"/>
      <c r="AKZ45" s="845"/>
      <c r="ALA45" s="845"/>
      <c r="ALB45" s="845"/>
      <c r="ALC45" s="845"/>
      <c r="ALD45" s="845"/>
      <c r="ALE45" s="921"/>
      <c r="ALF45" s="845"/>
      <c r="ALG45" s="845"/>
      <c r="ALH45" s="845"/>
      <c r="ALI45" s="845"/>
      <c r="ALJ45" s="845"/>
      <c r="ALK45" s="845"/>
      <c r="ALL45" s="845"/>
      <c r="ALM45" s="921"/>
      <c r="ALN45" s="845"/>
      <c r="ALO45" s="845"/>
      <c r="ALP45" s="845"/>
      <c r="ALQ45" s="845"/>
      <c r="ALR45" s="845"/>
      <c r="ALS45" s="845"/>
      <c r="ALT45" s="845"/>
      <c r="ALU45" s="921"/>
      <c r="ALV45" s="845"/>
      <c r="ALW45" s="845"/>
      <c r="ALX45" s="845"/>
      <c r="ALY45" s="845"/>
      <c r="ALZ45" s="845"/>
      <c r="AMA45" s="845"/>
      <c r="AMB45" s="845"/>
      <c r="AMC45" s="921"/>
      <c r="AMD45" s="845"/>
      <c r="AME45" s="845"/>
      <c r="AMF45" s="845"/>
      <c r="AMG45" s="845"/>
      <c r="AMH45" s="845"/>
      <c r="AMI45" s="845"/>
      <c r="AMJ45" s="845"/>
      <c r="AMK45" s="921"/>
      <c r="AML45" s="845"/>
      <c r="AMM45" s="845"/>
      <c r="AMN45" s="845"/>
      <c r="AMO45" s="845"/>
      <c r="AMP45" s="845"/>
      <c r="AMQ45" s="845"/>
      <c r="AMR45" s="845"/>
      <c r="AMS45" s="921"/>
      <c r="AMT45" s="845"/>
      <c r="AMU45" s="845"/>
      <c r="AMV45" s="845"/>
      <c r="AMW45" s="845"/>
      <c r="AMX45" s="845"/>
      <c r="AMY45" s="845"/>
      <c r="AMZ45" s="845"/>
      <c r="ANA45" s="921"/>
      <c r="ANB45" s="845"/>
      <c r="ANC45" s="845"/>
      <c r="AND45" s="845"/>
      <c r="ANE45" s="845"/>
      <c r="ANF45" s="845"/>
      <c r="ANG45" s="845"/>
      <c r="ANH45" s="845"/>
      <c r="ANI45" s="921"/>
      <c r="ANJ45" s="845"/>
      <c r="ANK45" s="845"/>
      <c r="ANL45" s="845"/>
      <c r="ANM45" s="845"/>
      <c r="ANN45" s="845"/>
      <c r="ANO45" s="845"/>
      <c r="ANP45" s="845"/>
      <c r="ANQ45" s="921"/>
      <c r="ANR45" s="845"/>
      <c r="ANS45" s="845"/>
      <c r="ANT45" s="845"/>
      <c r="ANU45" s="845"/>
      <c r="ANV45" s="845"/>
      <c r="ANW45" s="845"/>
      <c r="ANX45" s="845"/>
      <c r="ANY45" s="921"/>
      <c r="ANZ45" s="845"/>
      <c r="AOA45" s="845"/>
      <c r="AOB45" s="845"/>
      <c r="AOC45" s="845"/>
      <c r="AOD45" s="845"/>
      <c r="AOE45" s="845"/>
      <c r="AOF45" s="845"/>
      <c r="AOG45" s="921"/>
      <c r="AOH45" s="845"/>
      <c r="AOI45" s="845"/>
      <c r="AOJ45" s="845"/>
      <c r="AOK45" s="845"/>
      <c r="AOL45" s="845"/>
      <c r="AOM45" s="845"/>
      <c r="AON45" s="845"/>
      <c r="AOO45" s="921"/>
      <c r="AOP45" s="845"/>
      <c r="AOQ45" s="845"/>
      <c r="AOR45" s="845"/>
      <c r="AOS45" s="845"/>
      <c r="AOT45" s="845"/>
      <c r="AOU45" s="845"/>
      <c r="AOV45" s="845"/>
      <c r="AOW45" s="921"/>
      <c r="AOX45" s="845"/>
      <c r="AOY45" s="845"/>
      <c r="AOZ45" s="845"/>
      <c r="APA45" s="845"/>
      <c r="APB45" s="845"/>
      <c r="APC45" s="845"/>
      <c r="APD45" s="845"/>
      <c r="APE45" s="921"/>
      <c r="APF45" s="845"/>
      <c r="APG45" s="845"/>
      <c r="APH45" s="845"/>
      <c r="API45" s="845"/>
      <c r="APJ45" s="845"/>
      <c r="APK45" s="845"/>
      <c r="APL45" s="845"/>
      <c r="APM45" s="921"/>
      <c r="APN45" s="845"/>
      <c r="APO45" s="845"/>
      <c r="APP45" s="845"/>
      <c r="APQ45" s="845"/>
      <c r="APR45" s="845"/>
      <c r="APS45" s="845"/>
      <c r="APT45" s="845"/>
      <c r="APU45" s="921"/>
      <c r="APV45" s="845"/>
      <c r="APW45" s="845"/>
      <c r="APX45" s="845"/>
      <c r="APY45" s="845"/>
      <c r="APZ45" s="845"/>
      <c r="AQA45" s="845"/>
      <c r="AQB45" s="845"/>
      <c r="AQC45" s="921"/>
      <c r="AQD45" s="845"/>
      <c r="AQE45" s="845"/>
      <c r="AQF45" s="845"/>
      <c r="AQG45" s="845"/>
      <c r="AQH45" s="845"/>
      <c r="AQI45" s="845"/>
      <c r="AQJ45" s="845"/>
      <c r="AQK45" s="921"/>
      <c r="AQL45" s="845"/>
      <c r="AQM45" s="845"/>
      <c r="AQN45" s="845"/>
      <c r="AQO45" s="845"/>
      <c r="AQP45" s="845"/>
      <c r="AQQ45" s="845"/>
      <c r="AQR45" s="845"/>
      <c r="AQS45" s="921"/>
      <c r="AQT45" s="845"/>
      <c r="AQU45" s="845"/>
      <c r="AQV45" s="845"/>
      <c r="AQW45" s="845"/>
      <c r="AQX45" s="845"/>
      <c r="AQY45" s="845"/>
      <c r="AQZ45" s="845"/>
      <c r="ARA45" s="921"/>
      <c r="ARB45" s="845"/>
      <c r="ARC45" s="845"/>
      <c r="ARD45" s="845"/>
      <c r="ARE45" s="845"/>
      <c r="ARF45" s="845"/>
      <c r="ARG45" s="845"/>
      <c r="ARH45" s="845"/>
      <c r="ARI45" s="921"/>
      <c r="ARJ45" s="845"/>
      <c r="ARK45" s="845"/>
      <c r="ARL45" s="845"/>
      <c r="ARM45" s="845"/>
      <c r="ARN45" s="845"/>
      <c r="ARO45" s="845"/>
      <c r="ARP45" s="845"/>
      <c r="ARQ45" s="921"/>
      <c r="ARR45" s="845"/>
      <c r="ARS45" s="845"/>
      <c r="ART45" s="845"/>
      <c r="ARU45" s="845"/>
      <c r="ARV45" s="845"/>
      <c r="ARW45" s="845"/>
      <c r="ARX45" s="845"/>
      <c r="ARY45" s="921"/>
      <c r="ARZ45" s="845"/>
      <c r="ASA45" s="845"/>
      <c r="ASB45" s="845"/>
      <c r="ASC45" s="845"/>
      <c r="ASD45" s="845"/>
      <c r="ASE45" s="845"/>
      <c r="ASF45" s="845"/>
      <c r="ASG45" s="921"/>
      <c r="ASH45" s="845"/>
      <c r="ASI45" s="845"/>
      <c r="ASJ45" s="845"/>
      <c r="ASK45" s="845"/>
      <c r="ASL45" s="845"/>
      <c r="ASM45" s="845"/>
      <c r="ASN45" s="845"/>
      <c r="ASO45" s="921"/>
      <c r="ASP45" s="845"/>
      <c r="ASQ45" s="845"/>
      <c r="ASR45" s="845"/>
      <c r="ASS45" s="845"/>
      <c r="AST45" s="845"/>
      <c r="ASU45" s="845"/>
      <c r="ASV45" s="845"/>
      <c r="ASW45" s="921"/>
      <c r="ASX45" s="845"/>
      <c r="ASY45" s="845"/>
      <c r="ASZ45" s="845"/>
      <c r="ATA45" s="845"/>
      <c r="ATB45" s="845"/>
      <c r="ATC45" s="845"/>
      <c r="ATD45" s="845"/>
      <c r="ATE45" s="921"/>
      <c r="ATF45" s="845"/>
      <c r="ATG45" s="845"/>
      <c r="ATH45" s="845"/>
      <c r="ATI45" s="845"/>
      <c r="ATJ45" s="845"/>
      <c r="ATK45" s="845"/>
      <c r="ATL45" s="845"/>
      <c r="ATM45" s="921"/>
      <c r="ATN45" s="845"/>
      <c r="ATO45" s="845"/>
      <c r="ATP45" s="845"/>
      <c r="ATQ45" s="845"/>
      <c r="ATR45" s="845"/>
      <c r="ATS45" s="845"/>
      <c r="ATT45" s="845"/>
      <c r="ATU45" s="921"/>
      <c r="ATV45" s="845"/>
      <c r="ATW45" s="845"/>
      <c r="ATX45" s="845"/>
      <c r="ATY45" s="845"/>
      <c r="ATZ45" s="845"/>
      <c r="AUA45" s="845"/>
      <c r="AUB45" s="845"/>
      <c r="AUC45" s="921"/>
      <c r="AUD45" s="845"/>
      <c r="AUE45" s="845"/>
      <c r="AUF45" s="845"/>
      <c r="AUG45" s="845"/>
      <c r="AUH45" s="845"/>
      <c r="AUI45" s="845"/>
      <c r="AUJ45" s="845"/>
      <c r="AUK45" s="921"/>
      <c r="AUL45" s="845"/>
      <c r="AUM45" s="845"/>
      <c r="AUN45" s="845"/>
      <c r="AUO45" s="845"/>
      <c r="AUP45" s="845"/>
      <c r="AUQ45" s="845"/>
      <c r="AUR45" s="845"/>
      <c r="AUS45" s="921"/>
      <c r="AUT45" s="845"/>
      <c r="AUU45" s="845"/>
      <c r="AUV45" s="845"/>
      <c r="AUW45" s="845"/>
      <c r="AUX45" s="845"/>
      <c r="AUY45" s="845"/>
      <c r="AUZ45" s="845"/>
      <c r="AVA45" s="921"/>
      <c r="AVB45" s="845"/>
      <c r="AVC45" s="845"/>
      <c r="AVD45" s="845"/>
      <c r="AVE45" s="845"/>
      <c r="AVF45" s="845"/>
      <c r="AVG45" s="845"/>
      <c r="AVH45" s="845"/>
      <c r="AVI45" s="921"/>
      <c r="AVJ45" s="845"/>
      <c r="AVK45" s="845"/>
      <c r="AVL45" s="845"/>
      <c r="AVM45" s="845"/>
      <c r="AVN45" s="845"/>
      <c r="AVO45" s="845"/>
      <c r="AVP45" s="845"/>
      <c r="AVQ45" s="921"/>
      <c r="AVR45" s="845"/>
      <c r="AVS45" s="845"/>
      <c r="AVT45" s="845"/>
      <c r="AVU45" s="845"/>
      <c r="AVV45" s="845"/>
      <c r="AVW45" s="845"/>
      <c r="AVX45" s="845"/>
      <c r="AVY45" s="921"/>
      <c r="AVZ45" s="845"/>
      <c r="AWA45" s="845"/>
      <c r="AWB45" s="845"/>
      <c r="AWC45" s="845"/>
      <c r="AWD45" s="845"/>
      <c r="AWE45" s="845"/>
      <c r="AWF45" s="845"/>
      <c r="AWG45" s="921"/>
      <c r="AWH45" s="845"/>
      <c r="AWI45" s="845"/>
      <c r="AWJ45" s="845"/>
      <c r="AWK45" s="845"/>
      <c r="AWL45" s="845"/>
      <c r="AWM45" s="845"/>
      <c r="AWN45" s="845"/>
      <c r="AWO45" s="921"/>
      <c r="AWP45" s="845"/>
      <c r="AWQ45" s="845"/>
      <c r="AWR45" s="845"/>
      <c r="AWS45" s="845"/>
      <c r="AWT45" s="845"/>
      <c r="AWU45" s="845"/>
      <c r="AWV45" s="845"/>
      <c r="AWW45" s="921"/>
      <c r="AWX45" s="845"/>
      <c r="AWY45" s="845"/>
      <c r="AWZ45" s="845"/>
      <c r="AXA45" s="845"/>
      <c r="AXB45" s="845"/>
      <c r="AXC45" s="845"/>
      <c r="AXD45" s="845"/>
      <c r="AXE45" s="921"/>
      <c r="AXF45" s="845"/>
      <c r="AXG45" s="845"/>
      <c r="AXH45" s="845"/>
      <c r="AXI45" s="845"/>
      <c r="AXJ45" s="845"/>
      <c r="AXK45" s="845"/>
      <c r="AXL45" s="845"/>
      <c r="AXM45" s="921"/>
      <c r="AXN45" s="845"/>
      <c r="AXO45" s="845"/>
      <c r="AXP45" s="845"/>
      <c r="AXQ45" s="845"/>
      <c r="AXR45" s="845"/>
      <c r="AXS45" s="845"/>
      <c r="AXT45" s="845"/>
      <c r="AXU45" s="921"/>
      <c r="AXV45" s="845"/>
      <c r="AXW45" s="845"/>
      <c r="AXX45" s="845"/>
      <c r="AXY45" s="845"/>
      <c r="AXZ45" s="845"/>
      <c r="AYA45" s="845"/>
      <c r="AYB45" s="845"/>
      <c r="AYC45" s="921"/>
      <c r="AYD45" s="845"/>
      <c r="AYE45" s="845"/>
      <c r="AYF45" s="845"/>
      <c r="AYG45" s="845"/>
      <c r="AYH45" s="845"/>
      <c r="AYI45" s="845"/>
      <c r="AYJ45" s="845"/>
      <c r="AYK45" s="921"/>
      <c r="AYL45" s="845"/>
      <c r="AYM45" s="845"/>
      <c r="AYN45" s="845"/>
      <c r="AYO45" s="845"/>
      <c r="AYP45" s="845"/>
      <c r="AYQ45" s="845"/>
      <c r="AYR45" s="845"/>
      <c r="AYS45" s="921"/>
      <c r="AYT45" s="845"/>
      <c r="AYU45" s="845"/>
      <c r="AYV45" s="845"/>
      <c r="AYW45" s="845"/>
      <c r="AYX45" s="845"/>
      <c r="AYY45" s="845"/>
      <c r="AYZ45" s="845"/>
      <c r="AZA45" s="921"/>
      <c r="AZB45" s="845"/>
      <c r="AZC45" s="845"/>
      <c r="AZD45" s="845"/>
      <c r="AZE45" s="845"/>
      <c r="AZF45" s="845"/>
      <c r="AZG45" s="845"/>
      <c r="AZH45" s="845"/>
      <c r="AZI45" s="921"/>
      <c r="AZJ45" s="845"/>
      <c r="AZK45" s="845"/>
      <c r="AZL45" s="845"/>
      <c r="AZM45" s="845"/>
      <c r="AZN45" s="845"/>
      <c r="AZO45" s="845"/>
      <c r="AZP45" s="845"/>
      <c r="AZQ45" s="921"/>
      <c r="AZR45" s="845"/>
      <c r="AZS45" s="845"/>
      <c r="AZT45" s="845"/>
      <c r="AZU45" s="845"/>
      <c r="AZV45" s="845"/>
      <c r="AZW45" s="845"/>
      <c r="AZX45" s="845"/>
      <c r="AZY45" s="921"/>
      <c r="AZZ45" s="845"/>
      <c r="BAA45" s="845"/>
      <c r="BAB45" s="845"/>
      <c r="BAC45" s="845"/>
      <c r="BAD45" s="845"/>
      <c r="BAE45" s="845"/>
      <c r="BAF45" s="845"/>
      <c r="BAG45" s="921"/>
      <c r="BAH45" s="845"/>
      <c r="BAI45" s="845"/>
      <c r="BAJ45" s="845"/>
      <c r="BAK45" s="845"/>
      <c r="BAL45" s="845"/>
      <c r="BAM45" s="845"/>
      <c r="BAN45" s="845"/>
      <c r="BAO45" s="921"/>
      <c r="BAP45" s="845"/>
      <c r="BAQ45" s="845"/>
      <c r="BAR45" s="845"/>
      <c r="BAS45" s="845"/>
      <c r="BAT45" s="845"/>
      <c r="BAU45" s="845"/>
      <c r="BAV45" s="845"/>
      <c r="BAW45" s="921"/>
      <c r="BAX45" s="845"/>
      <c r="BAY45" s="845"/>
      <c r="BAZ45" s="845"/>
      <c r="BBA45" s="845"/>
      <c r="BBB45" s="845"/>
      <c r="BBC45" s="845"/>
      <c r="BBD45" s="845"/>
      <c r="BBE45" s="921"/>
      <c r="BBF45" s="845"/>
      <c r="BBG45" s="845"/>
      <c r="BBH45" s="845"/>
      <c r="BBI45" s="845"/>
      <c r="BBJ45" s="845"/>
      <c r="BBK45" s="845"/>
      <c r="BBL45" s="845"/>
      <c r="BBM45" s="921"/>
      <c r="BBN45" s="845"/>
      <c r="BBO45" s="845"/>
      <c r="BBP45" s="845"/>
      <c r="BBQ45" s="845"/>
      <c r="BBR45" s="845"/>
      <c r="BBS45" s="845"/>
      <c r="BBT45" s="845"/>
      <c r="BBU45" s="921"/>
      <c r="BBV45" s="845"/>
      <c r="BBW45" s="845"/>
      <c r="BBX45" s="845"/>
      <c r="BBY45" s="845"/>
      <c r="BBZ45" s="845"/>
      <c r="BCA45" s="845"/>
      <c r="BCB45" s="845"/>
      <c r="BCC45" s="921"/>
      <c r="BCD45" s="845"/>
      <c r="BCE45" s="845"/>
      <c r="BCF45" s="845"/>
      <c r="BCG45" s="845"/>
      <c r="BCH45" s="845"/>
      <c r="BCI45" s="845"/>
      <c r="BCJ45" s="845"/>
      <c r="BCK45" s="921"/>
      <c r="BCL45" s="845"/>
      <c r="BCM45" s="845"/>
      <c r="BCN45" s="845"/>
      <c r="BCO45" s="845"/>
      <c r="BCP45" s="845"/>
      <c r="BCQ45" s="845"/>
      <c r="BCR45" s="845"/>
      <c r="BCS45" s="921"/>
      <c r="BCT45" s="845"/>
      <c r="BCU45" s="845"/>
      <c r="BCV45" s="845"/>
      <c r="BCW45" s="845"/>
      <c r="BCX45" s="845"/>
      <c r="BCY45" s="845"/>
      <c r="BCZ45" s="845"/>
      <c r="BDA45" s="921"/>
      <c r="BDB45" s="845"/>
      <c r="BDC45" s="845"/>
      <c r="BDD45" s="845"/>
      <c r="BDE45" s="845"/>
      <c r="BDF45" s="845"/>
      <c r="BDG45" s="845"/>
      <c r="BDH45" s="845"/>
      <c r="BDI45" s="921"/>
      <c r="BDJ45" s="845"/>
      <c r="BDK45" s="845"/>
      <c r="BDL45" s="845"/>
      <c r="BDM45" s="845"/>
      <c r="BDN45" s="845"/>
      <c r="BDO45" s="845"/>
      <c r="BDP45" s="845"/>
      <c r="BDQ45" s="921"/>
      <c r="BDR45" s="845"/>
      <c r="BDS45" s="845"/>
      <c r="BDT45" s="845"/>
      <c r="BDU45" s="845"/>
      <c r="BDV45" s="845"/>
      <c r="BDW45" s="845"/>
      <c r="BDX45" s="845"/>
      <c r="BDY45" s="921"/>
      <c r="BDZ45" s="845"/>
      <c r="BEA45" s="845"/>
      <c r="BEB45" s="845"/>
      <c r="BEC45" s="845"/>
      <c r="BED45" s="845"/>
      <c r="BEE45" s="845"/>
      <c r="BEF45" s="845"/>
      <c r="BEG45" s="921"/>
      <c r="BEH45" s="845"/>
      <c r="BEI45" s="845"/>
      <c r="BEJ45" s="845"/>
      <c r="BEK45" s="845"/>
      <c r="BEL45" s="845"/>
      <c r="BEM45" s="845"/>
      <c r="BEN45" s="845"/>
      <c r="BEO45" s="921"/>
      <c r="BEP45" s="845"/>
      <c r="BEQ45" s="845"/>
      <c r="BER45" s="845"/>
      <c r="BES45" s="845"/>
      <c r="BET45" s="845"/>
      <c r="BEU45" s="845"/>
      <c r="BEV45" s="845"/>
      <c r="BEW45" s="921"/>
      <c r="BEX45" s="845"/>
      <c r="BEY45" s="845"/>
      <c r="BEZ45" s="845"/>
      <c r="BFA45" s="845"/>
      <c r="BFB45" s="845"/>
      <c r="BFC45" s="845"/>
      <c r="BFD45" s="845"/>
      <c r="BFE45" s="921"/>
      <c r="BFF45" s="845"/>
      <c r="BFG45" s="845"/>
      <c r="BFH45" s="845"/>
      <c r="BFI45" s="845"/>
      <c r="BFJ45" s="845"/>
      <c r="BFK45" s="845"/>
      <c r="BFL45" s="845"/>
      <c r="BFM45" s="921"/>
      <c r="BFN45" s="845"/>
      <c r="BFO45" s="845"/>
      <c r="BFP45" s="845"/>
      <c r="BFQ45" s="845"/>
      <c r="BFR45" s="845"/>
      <c r="BFS45" s="845"/>
      <c r="BFT45" s="845"/>
      <c r="BFU45" s="921"/>
      <c r="BFV45" s="845"/>
      <c r="BFW45" s="845"/>
      <c r="BFX45" s="845"/>
      <c r="BFY45" s="845"/>
      <c r="BFZ45" s="845"/>
      <c r="BGA45" s="845"/>
      <c r="BGB45" s="845"/>
      <c r="BGC45" s="921"/>
      <c r="BGD45" s="845"/>
      <c r="BGE45" s="845"/>
      <c r="BGF45" s="845"/>
      <c r="BGG45" s="845"/>
      <c r="BGH45" s="845"/>
      <c r="BGI45" s="845"/>
      <c r="BGJ45" s="845"/>
      <c r="BGK45" s="921"/>
      <c r="BGL45" s="845"/>
      <c r="BGM45" s="845"/>
      <c r="BGN45" s="845"/>
      <c r="BGO45" s="845"/>
      <c r="BGP45" s="845"/>
      <c r="BGQ45" s="845"/>
      <c r="BGR45" s="845"/>
      <c r="BGS45" s="921"/>
      <c r="BGT45" s="845"/>
      <c r="BGU45" s="845"/>
      <c r="BGV45" s="845"/>
      <c r="BGW45" s="845"/>
      <c r="BGX45" s="845"/>
      <c r="BGY45" s="845"/>
      <c r="BGZ45" s="845"/>
      <c r="BHA45" s="921"/>
      <c r="BHB45" s="845"/>
      <c r="BHC45" s="845"/>
      <c r="BHD45" s="845"/>
      <c r="BHE45" s="845"/>
      <c r="BHF45" s="845"/>
      <c r="BHG45" s="845"/>
      <c r="BHH45" s="845"/>
      <c r="BHI45" s="921"/>
      <c r="BHJ45" s="845"/>
      <c r="BHK45" s="845"/>
      <c r="BHL45" s="845"/>
      <c r="BHM45" s="845"/>
      <c r="BHN45" s="845"/>
      <c r="BHO45" s="845"/>
      <c r="BHP45" s="845"/>
      <c r="BHQ45" s="921"/>
      <c r="BHR45" s="845"/>
      <c r="BHS45" s="845"/>
      <c r="BHT45" s="845"/>
      <c r="BHU45" s="845"/>
      <c r="BHV45" s="845"/>
      <c r="BHW45" s="845"/>
      <c r="BHX45" s="845"/>
      <c r="BHY45" s="921"/>
      <c r="BHZ45" s="845"/>
      <c r="BIA45" s="845"/>
      <c r="BIB45" s="845"/>
      <c r="BIC45" s="845"/>
      <c r="BID45" s="845"/>
      <c r="BIE45" s="845"/>
      <c r="BIF45" s="845"/>
      <c r="BIG45" s="921"/>
      <c r="BIH45" s="845"/>
      <c r="BII45" s="845"/>
      <c r="BIJ45" s="845"/>
      <c r="BIK45" s="845"/>
      <c r="BIL45" s="845"/>
      <c r="BIM45" s="845"/>
      <c r="BIN45" s="845"/>
      <c r="BIO45" s="921"/>
      <c r="BIP45" s="845"/>
      <c r="BIQ45" s="845"/>
      <c r="BIR45" s="845"/>
      <c r="BIS45" s="845"/>
      <c r="BIT45" s="845"/>
      <c r="BIU45" s="845"/>
      <c r="BIV45" s="845"/>
      <c r="BIW45" s="921"/>
      <c r="BIX45" s="845"/>
      <c r="BIY45" s="845"/>
      <c r="BIZ45" s="845"/>
      <c r="BJA45" s="845"/>
      <c r="BJB45" s="845"/>
      <c r="BJC45" s="845"/>
      <c r="BJD45" s="845"/>
      <c r="BJE45" s="921"/>
      <c r="BJF45" s="845"/>
      <c r="BJG45" s="845"/>
      <c r="BJH45" s="845"/>
      <c r="BJI45" s="845"/>
      <c r="BJJ45" s="845"/>
      <c r="BJK45" s="845"/>
      <c r="BJL45" s="845"/>
      <c r="BJM45" s="921"/>
      <c r="BJN45" s="845"/>
      <c r="BJO45" s="845"/>
      <c r="BJP45" s="845"/>
      <c r="BJQ45" s="845"/>
      <c r="BJR45" s="845"/>
      <c r="BJS45" s="845"/>
      <c r="BJT45" s="845"/>
      <c r="BJU45" s="921"/>
      <c r="BJV45" s="845"/>
      <c r="BJW45" s="845"/>
      <c r="BJX45" s="845"/>
      <c r="BJY45" s="845"/>
      <c r="BJZ45" s="845"/>
      <c r="BKA45" s="845"/>
      <c r="BKB45" s="845"/>
      <c r="BKC45" s="921"/>
      <c r="BKD45" s="845"/>
      <c r="BKE45" s="845"/>
      <c r="BKF45" s="845"/>
      <c r="BKG45" s="845"/>
      <c r="BKH45" s="845"/>
      <c r="BKI45" s="845"/>
      <c r="BKJ45" s="845"/>
      <c r="BKK45" s="921"/>
      <c r="BKL45" s="845"/>
      <c r="BKM45" s="845"/>
      <c r="BKN45" s="845"/>
      <c r="BKO45" s="845"/>
      <c r="BKP45" s="845"/>
      <c r="BKQ45" s="845"/>
      <c r="BKR45" s="845"/>
      <c r="BKS45" s="921"/>
      <c r="BKT45" s="845"/>
      <c r="BKU45" s="845"/>
      <c r="BKV45" s="845"/>
      <c r="BKW45" s="845"/>
      <c r="BKX45" s="845"/>
      <c r="BKY45" s="845"/>
      <c r="BKZ45" s="845"/>
      <c r="BLA45" s="921"/>
      <c r="BLB45" s="845"/>
      <c r="BLC45" s="845"/>
      <c r="BLD45" s="845"/>
      <c r="BLE45" s="845"/>
      <c r="BLF45" s="845"/>
      <c r="BLG45" s="845"/>
      <c r="BLH45" s="845"/>
      <c r="BLI45" s="921"/>
      <c r="BLJ45" s="845"/>
      <c r="BLK45" s="845"/>
      <c r="BLL45" s="845"/>
      <c r="BLM45" s="845"/>
      <c r="BLN45" s="845"/>
      <c r="BLO45" s="845"/>
      <c r="BLP45" s="845"/>
      <c r="BLQ45" s="921"/>
      <c r="BLR45" s="845"/>
      <c r="BLS45" s="845"/>
      <c r="BLT45" s="845"/>
      <c r="BLU45" s="845"/>
      <c r="BLV45" s="845"/>
      <c r="BLW45" s="845"/>
      <c r="BLX45" s="845"/>
      <c r="BLY45" s="921"/>
      <c r="BLZ45" s="845"/>
      <c r="BMA45" s="845"/>
      <c r="BMB45" s="845"/>
      <c r="BMC45" s="845"/>
      <c r="BMD45" s="845"/>
      <c r="BME45" s="845"/>
      <c r="BMF45" s="845"/>
      <c r="BMG45" s="921"/>
      <c r="BMH45" s="845"/>
      <c r="BMI45" s="845"/>
      <c r="BMJ45" s="845"/>
      <c r="BMK45" s="845"/>
      <c r="BML45" s="845"/>
      <c r="BMM45" s="845"/>
      <c r="BMN45" s="845"/>
      <c r="BMO45" s="921"/>
      <c r="BMP45" s="845"/>
      <c r="BMQ45" s="845"/>
      <c r="BMR45" s="845"/>
      <c r="BMS45" s="845"/>
      <c r="BMT45" s="845"/>
      <c r="BMU45" s="845"/>
      <c r="BMV45" s="845"/>
      <c r="BMW45" s="921"/>
      <c r="BMX45" s="845"/>
      <c r="BMY45" s="845"/>
      <c r="BMZ45" s="845"/>
      <c r="BNA45" s="845"/>
      <c r="BNB45" s="845"/>
      <c r="BNC45" s="845"/>
      <c r="BND45" s="845"/>
      <c r="BNE45" s="921"/>
      <c r="BNF45" s="845"/>
      <c r="BNG45" s="845"/>
      <c r="BNH45" s="845"/>
      <c r="BNI45" s="845"/>
      <c r="BNJ45" s="845"/>
      <c r="BNK45" s="845"/>
      <c r="BNL45" s="845"/>
      <c r="BNM45" s="921"/>
      <c r="BNN45" s="845"/>
      <c r="BNO45" s="845"/>
      <c r="BNP45" s="845"/>
      <c r="BNQ45" s="845"/>
      <c r="BNR45" s="845"/>
      <c r="BNS45" s="845"/>
      <c r="BNT45" s="845"/>
      <c r="BNU45" s="921"/>
      <c r="BNV45" s="845"/>
      <c r="BNW45" s="845"/>
      <c r="BNX45" s="845"/>
      <c r="BNY45" s="845"/>
      <c r="BNZ45" s="845"/>
      <c r="BOA45" s="845"/>
      <c r="BOB45" s="845"/>
      <c r="BOC45" s="921"/>
      <c r="BOD45" s="845"/>
      <c r="BOE45" s="845"/>
      <c r="BOF45" s="845"/>
      <c r="BOG45" s="845"/>
      <c r="BOH45" s="845"/>
      <c r="BOI45" s="845"/>
      <c r="BOJ45" s="845"/>
      <c r="BOK45" s="921"/>
      <c r="BOL45" s="845"/>
      <c r="BOM45" s="845"/>
      <c r="BON45" s="845"/>
      <c r="BOO45" s="845"/>
      <c r="BOP45" s="845"/>
      <c r="BOQ45" s="845"/>
      <c r="BOR45" s="845"/>
      <c r="BOS45" s="921"/>
      <c r="BOT45" s="845"/>
      <c r="BOU45" s="845"/>
      <c r="BOV45" s="845"/>
      <c r="BOW45" s="845"/>
      <c r="BOX45" s="845"/>
      <c r="BOY45" s="845"/>
      <c r="BOZ45" s="845"/>
      <c r="BPA45" s="921"/>
      <c r="BPB45" s="845"/>
      <c r="BPC45" s="845"/>
      <c r="BPD45" s="845"/>
      <c r="BPE45" s="845"/>
      <c r="BPF45" s="845"/>
      <c r="BPG45" s="845"/>
      <c r="BPH45" s="845"/>
      <c r="BPI45" s="921"/>
      <c r="BPJ45" s="845"/>
      <c r="BPK45" s="845"/>
      <c r="BPL45" s="845"/>
      <c r="BPM45" s="845"/>
      <c r="BPN45" s="845"/>
      <c r="BPO45" s="845"/>
      <c r="BPP45" s="845"/>
      <c r="BPQ45" s="921"/>
      <c r="BPR45" s="845"/>
      <c r="BPS45" s="845"/>
      <c r="BPT45" s="845"/>
      <c r="BPU45" s="845"/>
      <c r="BPV45" s="845"/>
      <c r="BPW45" s="845"/>
      <c r="BPX45" s="845"/>
      <c r="BPY45" s="921"/>
      <c r="BPZ45" s="845"/>
      <c r="BQA45" s="845"/>
      <c r="BQB45" s="845"/>
      <c r="BQC45" s="845"/>
      <c r="BQD45" s="845"/>
      <c r="BQE45" s="845"/>
      <c r="BQF45" s="845"/>
      <c r="BQG45" s="921"/>
      <c r="BQH45" s="845"/>
      <c r="BQI45" s="845"/>
      <c r="BQJ45" s="845"/>
      <c r="BQK45" s="845"/>
      <c r="BQL45" s="845"/>
      <c r="BQM45" s="845"/>
      <c r="BQN45" s="845"/>
      <c r="BQO45" s="921"/>
      <c r="BQP45" s="845"/>
      <c r="BQQ45" s="845"/>
      <c r="BQR45" s="845"/>
      <c r="BQS45" s="845"/>
      <c r="BQT45" s="845"/>
      <c r="BQU45" s="845"/>
      <c r="BQV45" s="845"/>
      <c r="BQW45" s="921"/>
      <c r="BQX45" s="845"/>
      <c r="BQY45" s="845"/>
      <c r="BQZ45" s="845"/>
      <c r="BRA45" s="845"/>
      <c r="BRB45" s="845"/>
      <c r="BRC45" s="845"/>
      <c r="BRD45" s="845"/>
      <c r="BRE45" s="921"/>
      <c r="BRF45" s="845"/>
      <c r="BRG45" s="845"/>
      <c r="BRH45" s="845"/>
      <c r="BRI45" s="845"/>
      <c r="BRJ45" s="845"/>
      <c r="BRK45" s="845"/>
      <c r="BRL45" s="845"/>
      <c r="BRM45" s="921"/>
      <c r="BRN45" s="845"/>
      <c r="BRO45" s="845"/>
      <c r="BRP45" s="845"/>
      <c r="BRQ45" s="845"/>
      <c r="BRR45" s="845"/>
      <c r="BRS45" s="845"/>
      <c r="BRT45" s="845"/>
      <c r="BRU45" s="921"/>
      <c r="BRV45" s="845"/>
      <c r="BRW45" s="845"/>
      <c r="BRX45" s="845"/>
      <c r="BRY45" s="845"/>
      <c r="BRZ45" s="845"/>
      <c r="BSA45" s="845"/>
      <c r="BSB45" s="845"/>
      <c r="BSC45" s="921"/>
      <c r="BSD45" s="845"/>
      <c r="BSE45" s="845"/>
      <c r="BSF45" s="845"/>
      <c r="BSG45" s="845"/>
      <c r="BSH45" s="845"/>
      <c r="BSI45" s="845"/>
      <c r="BSJ45" s="845"/>
      <c r="BSK45" s="921"/>
      <c r="BSL45" s="845"/>
      <c r="BSM45" s="845"/>
      <c r="BSN45" s="845"/>
      <c r="BSO45" s="845"/>
      <c r="BSP45" s="845"/>
      <c r="BSQ45" s="845"/>
      <c r="BSR45" s="845"/>
      <c r="BSS45" s="921"/>
      <c r="BST45" s="845"/>
      <c r="BSU45" s="845"/>
      <c r="BSV45" s="845"/>
      <c r="BSW45" s="845"/>
      <c r="BSX45" s="845"/>
      <c r="BSY45" s="845"/>
      <c r="BSZ45" s="845"/>
      <c r="BTA45" s="921"/>
      <c r="BTB45" s="845"/>
      <c r="BTC45" s="845"/>
      <c r="BTD45" s="845"/>
      <c r="BTE45" s="845"/>
      <c r="BTF45" s="845"/>
      <c r="BTG45" s="845"/>
      <c r="BTH45" s="845"/>
      <c r="BTI45" s="921"/>
      <c r="BTJ45" s="845"/>
      <c r="BTK45" s="845"/>
      <c r="BTL45" s="845"/>
      <c r="BTM45" s="845"/>
      <c r="BTN45" s="845"/>
      <c r="BTO45" s="845"/>
      <c r="BTP45" s="845"/>
      <c r="BTQ45" s="921"/>
      <c r="BTR45" s="845"/>
      <c r="BTS45" s="845"/>
      <c r="BTT45" s="845"/>
      <c r="BTU45" s="845"/>
      <c r="BTV45" s="845"/>
      <c r="BTW45" s="845"/>
      <c r="BTX45" s="845"/>
      <c r="BTY45" s="921"/>
      <c r="BTZ45" s="845"/>
      <c r="BUA45" s="845"/>
      <c r="BUB45" s="845"/>
      <c r="BUC45" s="845"/>
      <c r="BUD45" s="845"/>
      <c r="BUE45" s="845"/>
      <c r="BUF45" s="845"/>
      <c r="BUG45" s="921"/>
      <c r="BUH45" s="845"/>
      <c r="BUI45" s="845"/>
      <c r="BUJ45" s="845"/>
      <c r="BUK45" s="845"/>
      <c r="BUL45" s="845"/>
      <c r="BUM45" s="845"/>
      <c r="BUN45" s="845"/>
      <c r="BUO45" s="921"/>
      <c r="BUP45" s="845"/>
      <c r="BUQ45" s="845"/>
      <c r="BUR45" s="845"/>
      <c r="BUS45" s="845"/>
      <c r="BUT45" s="845"/>
      <c r="BUU45" s="845"/>
      <c r="BUV45" s="845"/>
      <c r="BUW45" s="921"/>
      <c r="BUX45" s="845"/>
      <c r="BUY45" s="845"/>
      <c r="BUZ45" s="845"/>
      <c r="BVA45" s="845"/>
      <c r="BVB45" s="845"/>
      <c r="BVC45" s="845"/>
      <c r="BVD45" s="845"/>
      <c r="BVE45" s="921"/>
      <c r="BVF45" s="845"/>
      <c r="BVG45" s="845"/>
      <c r="BVH45" s="845"/>
      <c r="BVI45" s="845"/>
      <c r="BVJ45" s="845"/>
      <c r="BVK45" s="845"/>
      <c r="BVL45" s="845"/>
      <c r="BVM45" s="921"/>
      <c r="BVN45" s="845"/>
      <c r="BVO45" s="845"/>
      <c r="BVP45" s="845"/>
      <c r="BVQ45" s="845"/>
      <c r="BVR45" s="845"/>
      <c r="BVS45" s="845"/>
      <c r="BVT45" s="845"/>
      <c r="BVU45" s="921"/>
      <c r="BVV45" s="845"/>
      <c r="BVW45" s="845"/>
      <c r="BVX45" s="845"/>
      <c r="BVY45" s="845"/>
      <c r="BVZ45" s="845"/>
      <c r="BWA45" s="845"/>
      <c r="BWB45" s="845"/>
      <c r="BWC45" s="921"/>
      <c r="BWD45" s="845"/>
      <c r="BWE45" s="845"/>
      <c r="BWF45" s="845"/>
      <c r="BWG45" s="845"/>
      <c r="BWH45" s="845"/>
      <c r="BWI45" s="845"/>
      <c r="BWJ45" s="845"/>
      <c r="BWK45" s="921"/>
      <c r="BWL45" s="845"/>
      <c r="BWM45" s="845"/>
      <c r="BWN45" s="845"/>
      <c r="BWO45" s="845"/>
      <c r="BWP45" s="845"/>
      <c r="BWQ45" s="845"/>
      <c r="BWR45" s="845"/>
      <c r="BWS45" s="921"/>
      <c r="BWT45" s="845"/>
      <c r="BWU45" s="845"/>
      <c r="BWV45" s="845"/>
      <c r="BWW45" s="845"/>
      <c r="BWX45" s="845"/>
      <c r="BWY45" s="845"/>
      <c r="BWZ45" s="845"/>
      <c r="BXA45" s="921"/>
      <c r="BXB45" s="845"/>
      <c r="BXC45" s="845"/>
      <c r="BXD45" s="845"/>
      <c r="BXE45" s="845"/>
      <c r="BXF45" s="845"/>
      <c r="BXG45" s="845"/>
      <c r="BXH45" s="845"/>
      <c r="BXI45" s="921"/>
      <c r="BXJ45" s="845"/>
      <c r="BXK45" s="845"/>
      <c r="BXL45" s="845"/>
      <c r="BXM45" s="845"/>
      <c r="BXN45" s="845"/>
      <c r="BXO45" s="845"/>
      <c r="BXP45" s="845"/>
      <c r="BXQ45" s="921"/>
      <c r="BXR45" s="845"/>
      <c r="BXS45" s="845"/>
      <c r="BXT45" s="845"/>
      <c r="BXU45" s="845"/>
      <c r="BXV45" s="845"/>
      <c r="BXW45" s="845"/>
      <c r="BXX45" s="845"/>
      <c r="BXY45" s="921"/>
      <c r="BXZ45" s="845"/>
      <c r="BYA45" s="845"/>
      <c r="BYB45" s="845"/>
      <c r="BYC45" s="845"/>
      <c r="BYD45" s="845"/>
      <c r="BYE45" s="845"/>
      <c r="BYF45" s="845"/>
      <c r="BYG45" s="921"/>
      <c r="BYH45" s="845"/>
      <c r="BYI45" s="845"/>
      <c r="BYJ45" s="845"/>
      <c r="BYK45" s="845"/>
      <c r="BYL45" s="845"/>
      <c r="BYM45" s="845"/>
      <c r="BYN45" s="845"/>
      <c r="BYO45" s="921"/>
      <c r="BYP45" s="845"/>
      <c r="BYQ45" s="845"/>
      <c r="BYR45" s="845"/>
      <c r="BYS45" s="845"/>
      <c r="BYT45" s="845"/>
      <c r="BYU45" s="845"/>
      <c r="BYV45" s="845"/>
      <c r="BYW45" s="921"/>
      <c r="BYX45" s="845"/>
      <c r="BYY45" s="845"/>
      <c r="BYZ45" s="845"/>
      <c r="BZA45" s="845"/>
      <c r="BZB45" s="845"/>
      <c r="BZC45" s="845"/>
      <c r="BZD45" s="845"/>
      <c r="BZE45" s="921"/>
      <c r="BZF45" s="845"/>
      <c r="BZG45" s="845"/>
      <c r="BZH45" s="845"/>
      <c r="BZI45" s="845"/>
      <c r="BZJ45" s="845"/>
      <c r="BZK45" s="845"/>
      <c r="BZL45" s="845"/>
      <c r="BZM45" s="921"/>
      <c r="BZN45" s="845"/>
      <c r="BZO45" s="845"/>
      <c r="BZP45" s="845"/>
      <c r="BZQ45" s="845"/>
      <c r="BZR45" s="845"/>
      <c r="BZS45" s="845"/>
      <c r="BZT45" s="845"/>
      <c r="BZU45" s="921"/>
      <c r="BZV45" s="845"/>
      <c r="BZW45" s="845"/>
      <c r="BZX45" s="845"/>
      <c r="BZY45" s="845"/>
      <c r="BZZ45" s="845"/>
      <c r="CAA45" s="845"/>
      <c r="CAB45" s="845"/>
      <c r="CAC45" s="921"/>
      <c r="CAD45" s="845"/>
      <c r="CAE45" s="845"/>
      <c r="CAF45" s="845"/>
      <c r="CAG45" s="845"/>
      <c r="CAH45" s="845"/>
      <c r="CAI45" s="845"/>
      <c r="CAJ45" s="845"/>
      <c r="CAK45" s="921"/>
      <c r="CAL45" s="845"/>
      <c r="CAM45" s="845"/>
      <c r="CAN45" s="845"/>
      <c r="CAO45" s="845"/>
      <c r="CAP45" s="845"/>
      <c r="CAQ45" s="845"/>
      <c r="CAR45" s="845"/>
      <c r="CAS45" s="921"/>
      <c r="CAT45" s="845"/>
      <c r="CAU45" s="845"/>
      <c r="CAV45" s="845"/>
      <c r="CAW45" s="845"/>
      <c r="CAX45" s="845"/>
      <c r="CAY45" s="845"/>
      <c r="CAZ45" s="845"/>
      <c r="CBA45" s="921"/>
      <c r="CBB45" s="845"/>
      <c r="CBC45" s="845"/>
      <c r="CBD45" s="845"/>
      <c r="CBE45" s="845"/>
      <c r="CBF45" s="845"/>
      <c r="CBG45" s="845"/>
      <c r="CBH45" s="845"/>
      <c r="CBI45" s="921"/>
      <c r="CBJ45" s="845"/>
      <c r="CBK45" s="845"/>
      <c r="CBL45" s="845"/>
      <c r="CBM45" s="845"/>
      <c r="CBN45" s="845"/>
      <c r="CBO45" s="845"/>
      <c r="CBP45" s="845"/>
      <c r="CBQ45" s="921"/>
      <c r="CBR45" s="845"/>
      <c r="CBS45" s="845"/>
      <c r="CBT45" s="845"/>
      <c r="CBU45" s="845"/>
      <c r="CBV45" s="845"/>
      <c r="CBW45" s="845"/>
      <c r="CBX45" s="845"/>
      <c r="CBY45" s="921"/>
      <c r="CBZ45" s="845"/>
      <c r="CCA45" s="845"/>
      <c r="CCB45" s="845"/>
      <c r="CCC45" s="845"/>
      <c r="CCD45" s="845"/>
      <c r="CCE45" s="845"/>
      <c r="CCF45" s="845"/>
      <c r="CCG45" s="921"/>
      <c r="CCH45" s="845"/>
      <c r="CCI45" s="845"/>
      <c r="CCJ45" s="845"/>
      <c r="CCK45" s="845"/>
      <c r="CCL45" s="845"/>
      <c r="CCM45" s="845"/>
      <c r="CCN45" s="845"/>
      <c r="CCO45" s="921"/>
      <c r="CCP45" s="845"/>
      <c r="CCQ45" s="845"/>
      <c r="CCR45" s="845"/>
      <c r="CCS45" s="845"/>
      <c r="CCT45" s="845"/>
      <c r="CCU45" s="845"/>
      <c r="CCV45" s="845"/>
      <c r="CCW45" s="921"/>
      <c r="CCX45" s="845"/>
      <c r="CCY45" s="845"/>
      <c r="CCZ45" s="845"/>
      <c r="CDA45" s="845"/>
      <c r="CDB45" s="845"/>
      <c r="CDC45" s="845"/>
      <c r="CDD45" s="845"/>
      <c r="CDE45" s="921"/>
      <c r="CDF45" s="845"/>
      <c r="CDG45" s="845"/>
      <c r="CDH45" s="845"/>
      <c r="CDI45" s="845"/>
      <c r="CDJ45" s="845"/>
      <c r="CDK45" s="845"/>
      <c r="CDL45" s="845"/>
      <c r="CDM45" s="921"/>
      <c r="CDN45" s="845"/>
      <c r="CDO45" s="845"/>
      <c r="CDP45" s="845"/>
      <c r="CDQ45" s="845"/>
      <c r="CDR45" s="845"/>
      <c r="CDS45" s="845"/>
      <c r="CDT45" s="845"/>
      <c r="CDU45" s="921"/>
      <c r="CDV45" s="845"/>
      <c r="CDW45" s="845"/>
      <c r="CDX45" s="845"/>
      <c r="CDY45" s="845"/>
      <c r="CDZ45" s="845"/>
      <c r="CEA45" s="845"/>
      <c r="CEB45" s="845"/>
      <c r="CEC45" s="921"/>
      <c r="CED45" s="845"/>
      <c r="CEE45" s="845"/>
      <c r="CEF45" s="845"/>
      <c r="CEG45" s="845"/>
      <c r="CEH45" s="845"/>
      <c r="CEI45" s="845"/>
      <c r="CEJ45" s="845"/>
      <c r="CEK45" s="921"/>
      <c r="CEL45" s="845"/>
      <c r="CEM45" s="845"/>
      <c r="CEN45" s="845"/>
      <c r="CEO45" s="845"/>
      <c r="CEP45" s="845"/>
      <c r="CEQ45" s="845"/>
      <c r="CER45" s="845"/>
      <c r="CES45" s="921"/>
      <c r="CET45" s="845"/>
      <c r="CEU45" s="845"/>
      <c r="CEV45" s="845"/>
      <c r="CEW45" s="845"/>
      <c r="CEX45" s="845"/>
      <c r="CEY45" s="845"/>
      <c r="CEZ45" s="845"/>
      <c r="CFA45" s="921"/>
      <c r="CFB45" s="845"/>
      <c r="CFC45" s="845"/>
      <c r="CFD45" s="845"/>
      <c r="CFE45" s="845"/>
      <c r="CFF45" s="845"/>
      <c r="CFG45" s="845"/>
      <c r="CFH45" s="845"/>
      <c r="CFI45" s="921"/>
      <c r="CFJ45" s="845"/>
      <c r="CFK45" s="845"/>
      <c r="CFL45" s="845"/>
      <c r="CFM45" s="845"/>
      <c r="CFN45" s="845"/>
      <c r="CFO45" s="845"/>
      <c r="CFP45" s="845"/>
      <c r="CFQ45" s="921"/>
      <c r="CFR45" s="845"/>
      <c r="CFS45" s="845"/>
      <c r="CFT45" s="845"/>
      <c r="CFU45" s="845"/>
      <c r="CFV45" s="845"/>
      <c r="CFW45" s="845"/>
      <c r="CFX45" s="845"/>
      <c r="CFY45" s="921"/>
      <c r="CFZ45" s="845"/>
      <c r="CGA45" s="845"/>
      <c r="CGB45" s="845"/>
      <c r="CGC45" s="845"/>
      <c r="CGD45" s="845"/>
      <c r="CGE45" s="845"/>
      <c r="CGF45" s="845"/>
      <c r="CGG45" s="921"/>
      <c r="CGH45" s="845"/>
      <c r="CGI45" s="845"/>
      <c r="CGJ45" s="845"/>
      <c r="CGK45" s="845"/>
      <c r="CGL45" s="845"/>
      <c r="CGM45" s="845"/>
      <c r="CGN45" s="845"/>
      <c r="CGO45" s="921"/>
      <c r="CGP45" s="845"/>
      <c r="CGQ45" s="845"/>
      <c r="CGR45" s="845"/>
      <c r="CGS45" s="845"/>
      <c r="CGT45" s="845"/>
      <c r="CGU45" s="845"/>
      <c r="CGV45" s="845"/>
      <c r="CGW45" s="921"/>
      <c r="CGX45" s="845"/>
      <c r="CGY45" s="845"/>
      <c r="CGZ45" s="845"/>
      <c r="CHA45" s="845"/>
      <c r="CHB45" s="845"/>
      <c r="CHC45" s="845"/>
      <c r="CHD45" s="845"/>
      <c r="CHE45" s="921"/>
      <c r="CHF45" s="845"/>
      <c r="CHG45" s="845"/>
      <c r="CHH45" s="845"/>
      <c r="CHI45" s="845"/>
      <c r="CHJ45" s="845"/>
      <c r="CHK45" s="845"/>
      <c r="CHL45" s="845"/>
      <c r="CHM45" s="921"/>
      <c r="CHN45" s="845"/>
      <c r="CHO45" s="845"/>
      <c r="CHP45" s="845"/>
      <c r="CHQ45" s="845"/>
      <c r="CHR45" s="845"/>
      <c r="CHS45" s="845"/>
      <c r="CHT45" s="845"/>
      <c r="CHU45" s="921"/>
      <c r="CHV45" s="845"/>
      <c r="CHW45" s="845"/>
      <c r="CHX45" s="845"/>
      <c r="CHY45" s="845"/>
      <c r="CHZ45" s="845"/>
      <c r="CIA45" s="845"/>
      <c r="CIB45" s="845"/>
      <c r="CIC45" s="921"/>
      <c r="CID45" s="845"/>
      <c r="CIE45" s="845"/>
      <c r="CIF45" s="845"/>
      <c r="CIG45" s="845"/>
      <c r="CIH45" s="845"/>
      <c r="CII45" s="845"/>
      <c r="CIJ45" s="845"/>
      <c r="CIK45" s="921"/>
      <c r="CIL45" s="845"/>
      <c r="CIM45" s="845"/>
      <c r="CIN45" s="845"/>
      <c r="CIO45" s="845"/>
      <c r="CIP45" s="845"/>
      <c r="CIQ45" s="845"/>
      <c r="CIR45" s="845"/>
      <c r="CIS45" s="921"/>
      <c r="CIT45" s="845"/>
      <c r="CIU45" s="845"/>
      <c r="CIV45" s="845"/>
      <c r="CIW45" s="845"/>
      <c r="CIX45" s="845"/>
      <c r="CIY45" s="845"/>
      <c r="CIZ45" s="845"/>
      <c r="CJA45" s="921"/>
      <c r="CJB45" s="845"/>
      <c r="CJC45" s="845"/>
      <c r="CJD45" s="845"/>
      <c r="CJE45" s="845"/>
      <c r="CJF45" s="845"/>
      <c r="CJG45" s="845"/>
      <c r="CJH45" s="845"/>
      <c r="CJI45" s="921"/>
      <c r="CJJ45" s="845"/>
      <c r="CJK45" s="845"/>
      <c r="CJL45" s="845"/>
      <c r="CJM45" s="845"/>
      <c r="CJN45" s="845"/>
      <c r="CJO45" s="845"/>
      <c r="CJP45" s="845"/>
      <c r="CJQ45" s="921"/>
      <c r="CJR45" s="845"/>
      <c r="CJS45" s="845"/>
      <c r="CJT45" s="845"/>
      <c r="CJU45" s="845"/>
      <c r="CJV45" s="845"/>
      <c r="CJW45" s="845"/>
      <c r="CJX45" s="845"/>
      <c r="CJY45" s="921"/>
      <c r="CJZ45" s="845"/>
      <c r="CKA45" s="845"/>
      <c r="CKB45" s="845"/>
      <c r="CKC45" s="845"/>
      <c r="CKD45" s="845"/>
      <c r="CKE45" s="845"/>
      <c r="CKF45" s="845"/>
      <c r="CKG45" s="921"/>
      <c r="CKH45" s="845"/>
      <c r="CKI45" s="845"/>
      <c r="CKJ45" s="845"/>
      <c r="CKK45" s="845"/>
      <c r="CKL45" s="845"/>
      <c r="CKM45" s="845"/>
      <c r="CKN45" s="845"/>
      <c r="CKO45" s="921"/>
      <c r="CKP45" s="845"/>
      <c r="CKQ45" s="845"/>
      <c r="CKR45" s="845"/>
      <c r="CKS45" s="845"/>
      <c r="CKT45" s="845"/>
      <c r="CKU45" s="845"/>
      <c r="CKV45" s="845"/>
      <c r="CKW45" s="921"/>
      <c r="CKX45" s="845"/>
      <c r="CKY45" s="845"/>
      <c r="CKZ45" s="845"/>
      <c r="CLA45" s="845"/>
      <c r="CLB45" s="845"/>
      <c r="CLC45" s="845"/>
      <c r="CLD45" s="845"/>
      <c r="CLE45" s="921"/>
      <c r="CLF45" s="845"/>
      <c r="CLG45" s="845"/>
      <c r="CLH45" s="845"/>
      <c r="CLI45" s="845"/>
      <c r="CLJ45" s="845"/>
      <c r="CLK45" s="845"/>
      <c r="CLL45" s="845"/>
      <c r="CLM45" s="921"/>
      <c r="CLN45" s="845"/>
      <c r="CLO45" s="845"/>
      <c r="CLP45" s="845"/>
      <c r="CLQ45" s="845"/>
      <c r="CLR45" s="845"/>
      <c r="CLS45" s="845"/>
      <c r="CLT45" s="845"/>
      <c r="CLU45" s="921"/>
      <c r="CLV45" s="845"/>
      <c r="CLW45" s="845"/>
      <c r="CLX45" s="845"/>
      <c r="CLY45" s="845"/>
      <c r="CLZ45" s="845"/>
      <c r="CMA45" s="845"/>
      <c r="CMB45" s="845"/>
      <c r="CMC45" s="921"/>
      <c r="CMD45" s="845"/>
      <c r="CME45" s="845"/>
      <c r="CMF45" s="845"/>
      <c r="CMG45" s="845"/>
      <c r="CMH45" s="845"/>
      <c r="CMI45" s="845"/>
      <c r="CMJ45" s="845"/>
      <c r="CMK45" s="921"/>
      <c r="CML45" s="845"/>
      <c r="CMM45" s="845"/>
      <c r="CMN45" s="845"/>
      <c r="CMO45" s="845"/>
      <c r="CMP45" s="845"/>
      <c r="CMQ45" s="845"/>
      <c r="CMR45" s="845"/>
      <c r="CMS45" s="921"/>
      <c r="CMT45" s="845"/>
      <c r="CMU45" s="845"/>
      <c r="CMV45" s="845"/>
      <c r="CMW45" s="845"/>
      <c r="CMX45" s="845"/>
      <c r="CMY45" s="845"/>
      <c r="CMZ45" s="845"/>
      <c r="CNA45" s="921"/>
      <c r="CNB45" s="845"/>
      <c r="CNC45" s="845"/>
      <c r="CND45" s="845"/>
      <c r="CNE45" s="845"/>
      <c r="CNF45" s="845"/>
      <c r="CNG45" s="845"/>
      <c r="CNH45" s="845"/>
      <c r="CNI45" s="921"/>
      <c r="CNJ45" s="845"/>
      <c r="CNK45" s="845"/>
      <c r="CNL45" s="845"/>
      <c r="CNM45" s="845"/>
      <c r="CNN45" s="845"/>
      <c r="CNO45" s="845"/>
      <c r="CNP45" s="845"/>
      <c r="CNQ45" s="921"/>
      <c r="CNR45" s="845"/>
      <c r="CNS45" s="845"/>
      <c r="CNT45" s="845"/>
      <c r="CNU45" s="845"/>
      <c r="CNV45" s="845"/>
      <c r="CNW45" s="845"/>
      <c r="CNX45" s="845"/>
      <c r="CNY45" s="921"/>
      <c r="CNZ45" s="845"/>
      <c r="COA45" s="845"/>
      <c r="COB45" s="845"/>
      <c r="COC45" s="845"/>
      <c r="COD45" s="845"/>
      <c r="COE45" s="845"/>
      <c r="COF45" s="845"/>
      <c r="COG45" s="921"/>
      <c r="COH45" s="845"/>
      <c r="COI45" s="845"/>
      <c r="COJ45" s="845"/>
      <c r="COK45" s="845"/>
      <c r="COL45" s="845"/>
      <c r="COM45" s="845"/>
      <c r="CON45" s="845"/>
      <c r="COO45" s="921"/>
      <c r="COP45" s="845"/>
      <c r="COQ45" s="845"/>
      <c r="COR45" s="845"/>
      <c r="COS45" s="845"/>
      <c r="COT45" s="845"/>
      <c r="COU45" s="845"/>
      <c r="COV45" s="845"/>
      <c r="COW45" s="921"/>
      <c r="COX45" s="845"/>
      <c r="COY45" s="845"/>
      <c r="COZ45" s="845"/>
      <c r="CPA45" s="845"/>
      <c r="CPB45" s="845"/>
      <c r="CPC45" s="845"/>
      <c r="CPD45" s="845"/>
      <c r="CPE45" s="921"/>
      <c r="CPF45" s="845"/>
      <c r="CPG45" s="845"/>
      <c r="CPH45" s="845"/>
      <c r="CPI45" s="845"/>
      <c r="CPJ45" s="845"/>
      <c r="CPK45" s="845"/>
      <c r="CPL45" s="845"/>
      <c r="CPM45" s="921"/>
      <c r="CPN45" s="845"/>
      <c r="CPO45" s="845"/>
      <c r="CPP45" s="845"/>
      <c r="CPQ45" s="845"/>
      <c r="CPR45" s="845"/>
      <c r="CPS45" s="845"/>
      <c r="CPT45" s="845"/>
      <c r="CPU45" s="921"/>
      <c r="CPV45" s="845"/>
      <c r="CPW45" s="845"/>
      <c r="CPX45" s="845"/>
      <c r="CPY45" s="845"/>
      <c r="CPZ45" s="845"/>
      <c r="CQA45" s="845"/>
      <c r="CQB45" s="845"/>
      <c r="CQC45" s="921"/>
      <c r="CQD45" s="845"/>
      <c r="CQE45" s="845"/>
      <c r="CQF45" s="845"/>
      <c r="CQG45" s="845"/>
      <c r="CQH45" s="845"/>
      <c r="CQI45" s="845"/>
      <c r="CQJ45" s="845"/>
      <c r="CQK45" s="921"/>
      <c r="CQL45" s="845"/>
      <c r="CQM45" s="845"/>
      <c r="CQN45" s="845"/>
      <c r="CQO45" s="845"/>
      <c r="CQP45" s="845"/>
      <c r="CQQ45" s="845"/>
      <c r="CQR45" s="845"/>
      <c r="CQS45" s="921"/>
      <c r="CQT45" s="845"/>
      <c r="CQU45" s="845"/>
      <c r="CQV45" s="845"/>
      <c r="CQW45" s="845"/>
      <c r="CQX45" s="845"/>
      <c r="CQY45" s="845"/>
      <c r="CQZ45" s="845"/>
      <c r="CRA45" s="921"/>
      <c r="CRB45" s="845"/>
      <c r="CRC45" s="845"/>
      <c r="CRD45" s="845"/>
      <c r="CRE45" s="845"/>
      <c r="CRF45" s="845"/>
      <c r="CRG45" s="845"/>
      <c r="CRH45" s="845"/>
      <c r="CRI45" s="921"/>
      <c r="CRJ45" s="845"/>
      <c r="CRK45" s="845"/>
      <c r="CRL45" s="845"/>
      <c r="CRM45" s="845"/>
      <c r="CRN45" s="845"/>
      <c r="CRO45" s="845"/>
      <c r="CRP45" s="845"/>
      <c r="CRQ45" s="921"/>
      <c r="CRR45" s="845"/>
      <c r="CRS45" s="845"/>
      <c r="CRT45" s="845"/>
      <c r="CRU45" s="845"/>
      <c r="CRV45" s="845"/>
      <c r="CRW45" s="845"/>
      <c r="CRX45" s="845"/>
      <c r="CRY45" s="921"/>
      <c r="CRZ45" s="845"/>
      <c r="CSA45" s="845"/>
      <c r="CSB45" s="845"/>
      <c r="CSC45" s="845"/>
      <c r="CSD45" s="845"/>
      <c r="CSE45" s="845"/>
      <c r="CSF45" s="845"/>
      <c r="CSG45" s="921"/>
      <c r="CSH45" s="845"/>
      <c r="CSI45" s="845"/>
      <c r="CSJ45" s="845"/>
      <c r="CSK45" s="845"/>
      <c r="CSL45" s="845"/>
      <c r="CSM45" s="845"/>
      <c r="CSN45" s="845"/>
      <c r="CSO45" s="921"/>
      <c r="CSP45" s="845"/>
      <c r="CSQ45" s="845"/>
      <c r="CSR45" s="845"/>
      <c r="CSS45" s="845"/>
      <c r="CST45" s="845"/>
      <c r="CSU45" s="845"/>
      <c r="CSV45" s="845"/>
      <c r="CSW45" s="921"/>
      <c r="CSX45" s="845"/>
      <c r="CSY45" s="845"/>
      <c r="CSZ45" s="845"/>
      <c r="CTA45" s="845"/>
      <c r="CTB45" s="845"/>
      <c r="CTC45" s="845"/>
      <c r="CTD45" s="845"/>
      <c r="CTE45" s="921"/>
      <c r="CTF45" s="845"/>
      <c r="CTG45" s="845"/>
      <c r="CTH45" s="845"/>
      <c r="CTI45" s="845"/>
      <c r="CTJ45" s="845"/>
      <c r="CTK45" s="845"/>
      <c r="CTL45" s="845"/>
      <c r="CTM45" s="921"/>
      <c r="CTN45" s="845"/>
      <c r="CTO45" s="845"/>
      <c r="CTP45" s="845"/>
      <c r="CTQ45" s="845"/>
      <c r="CTR45" s="845"/>
      <c r="CTS45" s="845"/>
      <c r="CTT45" s="845"/>
      <c r="CTU45" s="921"/>
      <c r="CTV45" s="845"/>
      <c r="CTW45" s="845"/>
      <c r="CTX45" s="845"/>
      <c r="CTY45" s="845"/>
      <c r="CTZ45" s="845"/>
      <c r="CUA45" s="845"/>
      <c r="CUB45" s="845"/>
      <c r="CUC45" s="921"/>
      <c r="CUD45" s="845"/>
      <c r="CUE45" s="845"/>
      <c r="CUF45" s="845"/>
      <c r="CUG45" s="845"/>
      <c r="CUH45" s="845"/>
      <c r="CUI45" s="845"/>
      <c r="CUJ45" s="845"/>
      <c r="CUK45" s="921"/>
      <c r="CUL45" s="845"/>
      <c r="CUM45" s="845"/>
      <c r="CUN45" s="845"/>
      <c r="CUO45" s="845"/>
      <c r="CUP45" s="845"/>
      <c r="CUQ45" s="845"/>
      <c r="CUR45" s="845"/>
      <c r="CUS45" s="921"/>
      <c r="CUT45" s="845"/>
      <c r="CUU45" s="845"/>
      <c r="CUV45" s="845"/>
      <c r="CUW45" s="845"/>
      <c r="CUX45" s="845"/>
      <c r="CUY45" s="845"/>
      <c r="CUZ45" s="845"/>
      <c r="CVA45" s="921"/>
      <c r="CVB45" s="845"/>
      <c r="CVC45" s="845"/>
      <c r="CVD45" s="845"/>
      <c r="CVE45" s="845"/>
      <c r="CVF45" s="845"/>
      <c r="CVG45" s="845"/>
      <c r="CVH45" s="845"/>
      <c r="CVI45" s="921"/>
      <c r="CVJ45" s="845"/>
      <c r="CVK45" s="845"/>
      <c r="CVL45" s="845"/>
      <c r="CVM45" s="845"/>
      <c r="CVN45" s="845"/>
      <c r="CVO45" s="845"/>
      <c r="CVP45" s="845"/>
      <c r="CVQ45" s="921"/>
      <c r="CVR45" s="845"/>
      <c r="CVS45" s="845"/>
      <c r="CVT45" s="845"/>
      <c r="CVU45" s="845"/>
      <c r="CVV45" s="845"/>
      <c r="CVW45" s="845"/>
      <c r="CVX45" s="845"/>
      <c r="CVY45" s="921"/>
      <c r="CVZ45" s="845"/>
      <c r="CWA45" s="845"/>
      <c r="CWB45" s="845"/>
      <c r="CWC45" s="845"/>
      <c r="CWD45" s="845"/>
      <c r="CWE45" s="845"/>
      <c r="CWF45" s="845"/>
      <c r="CWG45" s="921"/>
      <c r="CWH45" s="845"/>
      <c r="CWI45" s="845"/>
      <c r="CWJ45" s="845"/>
      <c r="CWK45" s="845"/>
      <c r="CWL45" s="845"/>
      <c r="CWM45" s="845"/>
      <c r="CWN45" s="845"/>
      <c r="CWO45" s="921"/>
      <c r="CWP45" s="845"/>
      <c r="CWQ45" s="845"/>
      <c r="CWR45" s="845"/>
      <c r="CWS45" s="845"/>
      <c r="CWT45" s="845"/>
      <c r="CWU45" s="845"/>
      <c r="CWV45" s="845"/>
      <c r="CWW45" s="921"/>
      <c r="CWX45" s="845"/>
      <c r="CWY45" s="845"/>
      <c r="CWZ45" s="845"/>
      <c r="CXA45" s="845"/>
      <c r="CXB45" s="845"/>
      <c r="CXC45" s="845"/>
      <c r="CXD45" s="845"/>
      <c r="CXE45" s="921"/>
      <c r="CXF45" s="845"/>
      <c r="CXG45" s="845"/>
      <c r="CXH45" s="845"/>
      <c r="CXI45" s="845"/>
      <c r="CXJ45" s="845"/>
      <c r="CXK45" s="845"/>
      <c r="CXL45" s="845"/>
      <c r="CXM45" s="921"/>
      <c r="CXN45" s="845"/>
      <c r="CXO45" s="845"/>
      <c r="CXP45" s="845"/>
      <c r="CXQ45" s="845"/>
      <c r="CXR45" s="845"/>
      <c r="CXS45" s="845"/>
      <c r="CXT45" s="845"/>
      <c r="CXU45" s="921"/>
      <c r="CXV45" s="845"/>
      <c r="CXW45" s="845"/>
      <c r="CXX45" s="845"/>
      <c r="CXY45" s="845"/>
      <c r="CXZ45" s="845"/>
      <c r="CYA45" s="845"/>
      <c r="CYB45" s="845"/>
      <c r="CYC45" s="921"/>
      <c r="CYD45" s="845"/>
      <c r="CYE45" s="845"/>
      <c r="CYF45" s="845"/>
      <c r="CYG45" s="845"/>
      <c r="CYH45" s="845"/>
      <c r="CYI45" s="845"/>
      <c r="CYJ45" s="845"/>
      <c r="CYK45" s="921"/>
      <c r="CYL45" s="845"/>
      <c r="CYM45" s="845"/>
      <c r="CYN45" s="845"/>
      <c r="CYO45" s="845"/>
      <c r="CYP45" s="845"/>
      <c r="CYQ45" s="845"/>
      <c r="CYR45" s="845"/>
      <c r="CYS45" s="921"/>
      <c r="CYT45" s="845"/>
      <c r="CYU45" s="845"/>
      <c r="CYV45" s="845"/>
      <c r="CYW45" s="845"/>
      <c r="CYX45" s="845"/>
      <c r="CYY45" s="845"/>
      <c r="CYZ45" s="845"/>
      <c r="CZA45" s="921"/>
      <c r="CZB45" s="845"/>
      <c r="CZC45" s="845"/>
      <c r="CZD45" s="845"/>
      <c r="CZE45" s="845"/>
      <c r="CZF45" s="845"/>
      <c r="CZG45" s="845"/>
      <c r="CZH45" s="845"/>
      <c r="CZI45" s="921"/>
      <c r="CZJ45" s="845"/>
      <c r="CZK45" s="845"/>
      <c r="CZL45" s="845"/>
      <c r="CZM45" s="845"/>
      <c r="CZN45" s="845"/>
      <c r="CZO45" s="845"/>
      <c r="CZP45" s="845"/>
      <c r="CZQ45" s="921"/>
      <c r="CZR45" s="845"/>
      <c r="CZS45" s="845"/>
      <c r="CZT45" s="845"/>
      <c r="CZU45" s="845"/>
      <c r="CZV45" s="845"/>
      <c r="CZW45" s="845"/>
      <c r="CZX45" s="845"/>
      <c r="CZY45" s="921"/>
      <c r="CZZ45" s="845"/>
      <c r="DAA45" s="845"/>
      <c r="DAB45" s="845"/>
      <c r="DAC45" s="845"/>
      <c r="DAD45" s="845"/>
      <c r="DAE45" s="845"/>
      <c r="DAF45" s="845"/>
      <c r="DAG45" s="921"/>
      <c r="DAH45" s="845"/>
      <c r="DAI45" s="845"/>
      <c r="DAJ45" s="845"/>
      <c r="DAK45" s="845"/>
      <c r="DAL45" s="845"/>
      <c r="DAM45" s="845"/>
      <c r="DAN45" s="845"/>
      <c r="DAO45" s="921"/>
      <c r="DAP45" s="845"/>
      <c r="DAQ45" s="845"/>
      <c r="DAR45" s="845"/>
      <c r="DAS45" s="845"/>
      <c r="DAT45" s="845"/>
      <c r="DAU45" s="845"/>
      <c r="DAV45" s="845"/>
      <c r="DAW45" s="921"/>
      <c r="DAX45" s="845"/>
      <c r="DAY45" s="845"/>
      <c r="DAZ45" s="845"/>
      <c r="DBA45" s="845"/>
      <c r="DBB45" s="845"/>
      <c r="DBC45" s="845"/>
      <c r="DBD45" s="845"/>
      <c r="DBE45" s="921"/>
      <c r="DBF45" s="845"/>
      <c r="DBG45" s="845"/>
      <c r="DBH45" s="845"/>
      <c r="DBI45" s="845"/>
      <c r="DBJ45" s="845"/>
      <c r="DBK45" s="845"/>
      <c r="DBL45" s="845"/>
      <c r="DBM45" s="921"/>
      <c r="DBN45" s="845"/>
      <c r="DBO45" s="845"/>
      <c r="DBP45" s="845"/>
      <c r="DBQ45" s="845"/>
      <c r="DBR45" s="845"/>
      <c r="DBS45" s="845"/>
      <c r="DBT45" s="845"/>
      <c r="DBU45" s="921"/>
      <c r="DBV45" s="845"/>
      <c r="DBW45" s="845"/>
      <c r="DBX45" s="845"/>
      <c r="DBY45" s="845"/>
      <c r="DBZ45" s="845"/>
      <c r="DCA45" s="845"/>
      <c r="DCB45" s="845"/>
      <c r="DCC45" s="921"/>
      <c r="DCD45" s="845"/>
      <c r="DCE45" s="845"/>
      <c r="DCF45" s="845"/>
      <c r="DCG45" s="845"/>
      <c r="DCH45" s="845"/>
      <c r="DCI45" s="845"/>
      <c r="DCJ45" s="845"/>
      <c r="DCK45" s="921"/>
      <c r="DCL45" s="845"/>
      <c r="DCM45" s="845"/>
      <c r="DCN45" s="845"/>
      <c r="DCO45" s="845"/>
      <c r="DCP45" s="845"/>
      <c r="DCQ45" s="845"/>
      <c r="DCR45" s="845"/>
      <c r="DCS45" s="921"/>
      <c r="DCT45" s="845"/>
      <c r="DCU45" s="845"/>
      <c r="DCV45" s="845"/>
      <c r="DCW45" s="845"/>
      <c r="DCX45" s="845"/>
      <c r="DCY45" s="845"/>
      <c r="DCZ45" s="845"/>
      <c r="DDA45" s="921"/>
      <c r="DDB45" s="845"/>
      <c r="DDC45" s="845"/>
      <c r="DDD45" s="845"/>
      <c r="DDE45" s="845"/>
      <c r="DDF45" s="845"/>
      <c r="DDG45" s="845"/>
      <c r="DDH45" s="845"/>
      <c r="DDI45" s="921"/>
      <c r="DDJ45" s="845"/>
      <c r="DDK45" s="845"/>
      <c r="DDL45" s="845"/>
      <c r="DDM45" s="845"/>
      <c r="DDN45" s="845"/>
      <c r="DDO45" s="845"/>
      <c r="DDP45" s="845"/>
      <c r="DDQ45" s="921"/>
      <c r="DDR45" s="845"/>
      <c r="DDS45" s="845"/>
      <c r="DDT45" s="845"/>
      <c r="DDU45" s="845"/>
      <c r="DDV45" s="845"/>
      <c r="DDW45" s="845"/>
      <c r="DDX45" s="845"/>
      <c r="DDY45" s="921"/>
      <c r="DDZ45" s="845"/>
      <c r="DEA45" s="845"/>
      <c r="DEB45" s="845"/>
      <c r="DEC45" s="845"/>
      <c r="DED45" s="845"/>
      <c r="DEE45" s="845"/>
      <c r="DEF45" s="845"/>
      <c r="DEG45" s="921"/>
      <c r="DEH45" s="845"/>
      <c r="DEI45" s="845"/>
      <c r="DEJ45" s="845"/>
      <c r="DEK45" s="845"/>
      <c r="DEL45" s="845"/>
      <c r="DEM45" s="845"/>
      <c r="DEN45" s="845"/>
      <c r="DEO45" s="921"/>
      <c r="DEP45" s="845"/>
      <c r="DEQ45" s="845"/>
      <c r="DER45" s="845"/>
      <c r="DES45" s="845"/>
      <c r="DET45" s="845"/>
      <c r="DEU45" s="845"/>
      <c r="DEV45" s="845"/>
      <c r="DEW45" s="921"/>
      <c r="DEX45" s="845"/>
      <c r="DEY45" s="845"/>
      <c r="DEZ45" s="845"/>
      <c r="DFA45" s="845"/>
      <c r="DFB45" s="845"/>
      <c r="DFC45" s="845"/>
      <c r="DFD45" s="845"/>
      <c r="DFE45" s="921"/>
      <c r="DFF45" s="845"/>
      <c r="DFG45" s="845"/>
      <c r="DFH45" s="845"/>
      <c r="DFI45" s="845"/>
      <c r="DFJ45" s="845"/>
      <c r="DFK45" s="845"/>
      <c r="DFL45" s="845"/>
      <c r="DFM45" s="921"/>
      <c r="DFN45" s="845"/>
      <c r="DFO45" s="845"/>
      <c r="DFP45" s="845"/>
      <c r="DFQ45" s="845"/>
      <c r="DFR45" s="845"/>
      <c r="DFS45" s="845"/>
      <c r="DFT45" s="845"/>
      <c r="DFU45" s="921"/>
      <c r="DFV45" s="845"/>
      <c r="DFW45" s="845"/>
      <c r="DFX45" s="845"/>
      <c r="DFY45" s="845"/>
      <c r="DFZ45" s="845"/>
      <c r="DGA45" s="845"/>
      <c r="DGB45" s="845"/>
      <c r="DGC45" s="921"/>
      <c r="DGD45" s="845"/>
      <c r="DGE45" s="845"/>
      <c r="DGF45" s="845"/>
      <c r="DGG45" s="845"/>
      <c r="DGH45" s="845"/>
      <c r="DGI45" s="845"/>
      <c r="DGJ45" s="845"/>
      <c r="DGK45" s="921"/>
      <c r="DGL45" s="845"/>
      <c r="DGM45" s="845"/>
      <c r="DGN45" s="845"/>
      <c r="DGO45" s="845"/>
      <c r="DGP45" s="845"/>
      <c r="DGQ45" s="845"/>
      <c r="DGR45" s="845"/>
      <c r="DGS45" s="921"/>
      <c r="DGT45" s="845"/>
      <c r="DGU45" s="845"/>
      <c r="DGV45" s="845"/>
      <c r="DGW45" s="845"/>
      <c r="DGX45" s="845"/>
      <c r="DGY45" s="845"/>
      <c r="DGZ45" s="845"/>
      <c r="DHA45" s="921"/>
      <c r="DHB45" s="845"/>
      <c r="DHC45" s="845"/>
      <c r="DHD45" s="845"/>
      <c r="DHE45" s="845"/>
      <c r="DHF45" s="845"/>
      <c r="DHG45" s="845"/>
      <c r="DHH45" s="845"/>
      <c r="DHI45" s="921"/>
      <c r="DHJ45" s="845"/>
      <c r="DHK45" s="845"/>
      <c r="DHL45" s="845"/>
      <c r="DHM45" s="845"/>
      <c r="DHN45" s="845"/>
      <c r="DHO45" s="845"/>
      <c r="DHP45" s="845"/>
      <c r="DHQ45" s="921"/>
      <c r="DHR45" s="845"/>
      <c r="DHS45" s="845"/>
      <c r="DHT45" s="845"/>
      <c r="DHU45" s="845"/>
      <c r="DHV45" s="845"/>
      <c r="DHW45" s="845"/>
      <c r="DHX45" s="845"/>
      <c r="DHY45" s="921"/>
      <c r="DHZ45" s="845"/>
      <c r="DIA45" s="845"/>
      <c r="DIB45" s="845"/>
      <c r="DIC45" s="845"/>
      <c r="DID45" s="845"/>
      <c r="DIE45" s="845"/>
      <c r="DIF45" s="845"/>
      <c r="DIG45" s="921"/>
      <c r="DIH45" s="845"/>
      <c r="DII45" s="845"/>
      <c r="DIJ45" s="845"/>
      <c r="DIK45" s="845"/>
      <c r="DIL45" s="845"/>
      <c r="DIM45" s="845"/>
      <c r="DIN45" s="845"/>
      <c r="DIO45" s="921"/>
      <c r="DIP45" s="845"/>
      <c r="DIQ45" s="845"/>
      <c r="DIR45" s="845"/>
      <c r="DIS45" s="845"/>
      <c r="DIT45" s="845"/>
      <c r="DIU45" s="845"/>
      <c r="DIV45" s="845"/>
      <c r="DIW45" s="921"/>
      <c r="DIX45" s="845"/>
      <c r="DIY45" s="845"/>
      <c r="DIZ45" s="845"/>
      <c r="DJA45" s="845"/>
      <c r="DJB45" s="845"/>
      <c r="DJC45" s="845"/>
      <c r="DJD45" s="845"/>
      <c r="DJE45" s="921"/>
      <c r="DJF45" s="845"/>
      <c r="DJG45" s="845"/>
      <c r="DJH45" s="845"/>
      <c r="DJI45" s="845"/>
      <c r="DJJ45" s="845"/>
      <c r="DJK45" s="845"/>
      <c r="DJL45" s="845"/>
      <c r="DJM45" s="921"/>
      <c r="DJN45" s="845"/>
      <c r="DJO45" s="845"/>
      <c r="DJP45" s="845"/>
      <c r="DJQ45" s="845"/>
      <c r="DJR45" s="845"/>
      <c r="DJS45" s="845"/>
      <c r="DJT45" s="845"/>
      <c r="DJU45" s="921"/>
      <c r="DJV45" s="845"/>
      <c r="DJW45" s="845"/>
      <c r="DJX45" s="845"/>
      <c r="DJY45" s="845"/>
      <c r="DJZ45" s="845"/>
      <c r="DKA45" s="845"/>
      <c r="DKB45" s="845"/>
      <c r="DKC45" s="921"/>
      <c r="DKD45" s="845"/>
      <c r="DKE45" s="845"/>
      <c r="DKF45" s="845"/>
      <c r="DKG45" s="845"/>
      <c r="DKH45" s="845"/>
      <c r="DKI45" s="845"/>
      <c r="DKJ45" s="845"/>
      <c r="DKK45" s="921"/>
      <c r="DKL45" s="845"/>
      <c r="DKM45" s="845"/>
      <c r="DKN45" s="845"/>
      <c r="DKO45" s="845"/>
      <c r="DKP45" s="845"/>
      <c r="DKQ45" s="845"/>
      <c r="DKR45" s="845"/>
      <c r="DKS45" s="921"/>
      <c r="DKT45" s="845"/>
      <c r="DKU45" s="845"/>
      <c r="DKV45" s="845"/>
      <c r="DKW45" s="845"/>
      <c r="DKX45" s="845"/>
      <c r="DKY45" s="845"/>
      <c r="DKZ45" s="845"/>
      <c r="DLA45" s="921"/>
      <c r="DLB45" s="845"/>
      <c r="DLC45" s="845"/>
      <c r="DLD45" s="845"/>
      <c r="DLE45" s="845"/>
      <c r="DLF45" s="845"/>
      <c r="DLG45" s="845"/>
      <c r="DLH45" s="845"/>
      <c r="DLI45" s="921"/>
      <c r="DLJ45" s="845"/>
      <c r="DLK45" s="845"/>
      <c r="DLL45" s="845"/>
      <c r="DLM45" s="845"/>
      <c r="DLN45" s="845"/>
      <c r="DLO45" s="845"/>
      <c r="DLP45" s="845"/>
      <c r="DLQ45" s="921"/>
      <c r="DLR45" s="845"/>
      <c r="DLS45" s="845"/>
      <c r="DLT45" s="845"/>
      <c r="DLU45" s="845"/>
      <c r="DLV45" s="845"/>
      <c r="DLW45" s="845"/>
      <c r="DLX45" s="845"/>
      <c r="DLY45" s="921"/>
      <c r="DLZ45" s="845"/>
      <c r="DMA45" s="845"/>
      <c r="DMB45" s="845"/>
      <c r="DMC45" s="845"/>
      <c r="DMD45" s="845"/>
      <c r="DME45" s="845"/>
      <c r="DMF45" s="845"/>
      <c r="DMG45" s="921"/>
      <c r="DMH45" s="845"/>
      <c r="DMI45" s="845"/>
      <c r="DMJ45" s="845"/>
      <c r="DMK45" s="845"/>
      <c r="DML45" s="845"/>
      <c r="DMM45" s="845"/>
      <c r="DMN45" s="845"/>
      <c r="DMO45" s="921"/>
      <c r="DMP45" s="845"/>
      <c r="DMQ45" s="845"/>
      <c r="DMR45" s="845"/>
      <c r="DMS45" s="845"/>
      <c r="DMT45" s="845"/>
      <c r="DMU45" s="845"/>
      <c r="DMV45" s="845"/>
      <c r="DMW45" s="921"/>
      <c r="DMX45" s="845"/>
      <c r="DMY45" s="845"/>
      <c r="DMZ45" s="845"/>
      <c r="DNA45" s="845"/>
      <c r="DNB45" s="845"/>
      <c r="DNC45" s="845"/>
      <c r="DND45" s="845"/>
      <c r="DNE45" s="921"/>
      <c r="DNF45" s="845"/>
      <c r="DNG45" s="845"/>
      <c r="DNH45" s="845"/>
      <c r="DNI45" s="845"/>
      <c r="DNJ45" s="845"/>
      <c r="DNK45" s="845"/>
      <c r="DNL45" s="845"/>
      <c r="DNM45" s="921"/>
      <c r="DNN45" s="845"/>
      <c r="DNO45" s="845"/>
      <c r="DNP45" s="845"/>
      <c r="DNQ45" s="845"/>
      <c r="DNR45" s="845"/>
      <c r="DNS45" s="845"/>
      <c r="DNT45" s="845"/>
      <c r="DNU45" s="921"/>
      <c r="DNV45" s="845"/>
      <c r="DNW45" s="845"/>
      <c r="DNX45" s="845"/>
      <c r="DNY45" s="845"/>
      <c r="DNZ45" s="845"/>
      <c r="DOA45" s="845"/>
      <c r="DOB45" s="845"/>
      <c r="DOC45" s="921"/>
      <c r="DOD45" s="845"/>
      <c r="DOE45" s="845"/>
      <c r="DOF45" s="845"/>
      <c r="DOG45" s="845"/>
      <c r="DOH45" s="845"/>
      <c r="DOI45" s="845"/>
      <c r="DOJ45" s="845"/>
      <c r="DOK45" s="921"/>
      <c r="DOL45" s="845"/>
      <c r="DOM45" s="845"/>
      <c r="DON45" s="845"/>
      <c r="DOO45" s="845"/>
      <c r="DOP45" s="845"/>
      <c r="DOQ45" s="845"/>
      <c r="DOR45" s="845"/>
      <c r="DOS45" s="921"/>
      <c r="DOT45" s="845"/>
      <c r="DOU45" s="845"/>
      <c r="DOV45" s="845"/>
      <c r="DOW45" s="845"/>
      <c r="DOX45" s="845"/>
      <c r="DOY45" s="845"/>
      <c r="DOZ45" s="845"/>
      <c r="DPA45" s="921"/>
      <c r="DPB45" s="845"/>
      <c r="DPC45" s="845"/>
      <c r="DPD45" s="845"/>
      <c r="DPE45" s="845"/>
      <c r="DPF45" s="845"/>
      <c r="DPG45" s="845"/>
      <c r="DPH45" s="845"/>
      <c r="DPI45" s="921"/>
      <c r="DPJ45" s="845"/>
      <c r="DPK45" s="845"/>
      <c r="DPL45" s="845"/>
      <c r="DPM45" s="845"/>
      <c r="DPN45" s="845"/>
      <c r="DPO45" s="845"/>
      <c r="DPP45" s="845"/>
      <c r="DPQ45" s="921"/>
      <c r="DPR45" s="845"/>
      <c r="DPS45" s="845"/>
      <c r="DPT45" s="845"/>
      <c r="DPU45" s="845"/>
      <c r="DPV45" s="845"/>
      <c r="DPW45" s="845"/>
      <c r="DPX45" s="845"/>
      <c r="DPY45" s="921"/>
      <c r="DPZ45" s="845"/>
      <c r="DQA45" s="845"/>
      <c r="DQB45" s="845"/>
      <c r="DQC45" s="845"/>
      <c r="DQD45" s="845"/>
      <c r="DQE45" s="845"/>
      <c r="DQF45" s="845"/>
      <c r="DQG45" s="921"/>
      <c r="DQH45" s="845"/>
      <c r="DQI45" s="845"/>
      <c r="DQJ45" s="845"/>
      <c r="DQK45" s="845"/>
      <c r="DQL45" s="845"/>
      <c r="DQM45" s="845"/>
      <c r="DQN45" s="845"/>
      <c r="DQO45" s="921"/>
      <c r="DQP45" s="845"/>
      <c r="DQQ45" s="845"/>
      <c r="DQR45" s="845"/>
      <c r="DQS45" s="845"/>
      <c r="DQT45" s="845"/>
      <c r="DQU45" s="845"/>
      <c r="DQV45" s="845"/>
      <c r="DQW45" s="921"/>
      <c r="DQX45" s="845"/>
      <c r="DQY45" s="845"/>
      <c r="DQZ45" s="845"/>
      <c r="DRA45" s="845"/>
      <c r="DRB45" s="845"/>
      <c r="DRC45" s="845"/>
      <c r="DRD45" s="845"/>
      <c r="DRE45" s="921"/>
      <c r="DRF45" s="845"/>
      <c r="DRG45" s="845"/>
      <c r="DRH45" s="845"/>
      <c r="DRI45" s="845"/>
      <c r="DRJ45" s="845"/>
      <c r="DRK45" s="845"/>
      <c r="DRL45" s="845"/>
      <c r="DRM45" s="921"/>
      <c r="DRN45" s="845"/>
      <c r="DRO45" s="845"/>
      <c r="DRP45" s="845"/>
      <c r="DRQ45" s="845"/>
      <c r="DRR45" s="845"/>
      <c r="DRS45" s="845"/>
      <c r="DRT45" s="845"/>
      <c r="DRU45" s="921"/>
      <c r="DRV45" s="845"/>
      <c r="DRW45" s="845"/>
      <c r="DRX45" s="845"/>
      <c r="DRY45" s="845"/>
      <c r="DRZ45" s="845"/>
      <c r="DSA45" s="845"/>
      <c r="DSB45" s="845"/>
      <c r="DSC45" s="921"/>
      <c r="DSD45" s="845"/>
      <c r="DSE45" s="845"/>
      <c r="DSF45" s="845"/>
      <c r="DSG45" s="845"/>
      <c r="DSH45" s="845"/>
      <c r="DSI45" s="845"/>
      <c r="DSJ45" s="845"/>
      <c r="DSK45" s="921"/>
      <c r="DSL45" s="845"/>
      <c r="DSM45" s="845"/>
      <c r="DSN45" s="845"/>
      <c r="DSO45" s="845"/>
      <c r="DSP45" s="845"/>
      <c r="DSQ45" s="845"/>
      <c r="DSR45" s="845"/>
      <c r="DSS45" s="921"/>
      <c r="DST45" s="845"/>
      <c r="DSU45" s="845"/>
      <c r="DSV45" s="845"/>
      <c r="DSW45" s="845"/>
      <c r="DSX45" s="845"/>
      <c r="DSY45" s="845"/>
      <c r="DSZ45" s="845"/>
      <c r="DTA45" s="921"/>
      <c r="DTB45" s="845"/>
      <c r="DTC45" s="845"/>
      <c r="DTD45" s="845"/>
      <c r="DTE45" s="845"/>
      <c r="DTF45" s="845"/>
      <c r="DTG45" s="845"/>
      <c r="DTH45" s="845"/>
      <c r="DTI45" s="921"/>
      <c r="DTJ45" s="845"/>
      <c r="DTK45" s="845"/>
      <c r="DTL45" s="845"/>
      <c r="DTM45" s="845"/>
      <c r="DTN45" s="845"/>
      <c r="DTO45" s="845"/>
      <c r="DTP45" s="845"/>
      <c r="DTQ45" s="921"/>
      <c r="DTR45" s="845"/>
      <c r="DTS45" s="845"/>
      <c r="DTT45" s="845"/>
      <c r="DTU45" s="845"/>
      <c r="DTV45" s="845"/>
      <c r="DTW45" s="845"/>
      <c r="DTX45" s="845"/>
      <c r="DTY45" s="921"/>
      <c r="DTZ45" s="845"/>
      <c r="DUA45" s="845"/>
      <c r="DUB45" s="845"/>
      <c r="DUC45" s="845"/>
      <c r="DUD45" s="845"/>
      <c r="DUE45" s="845"/>
      <c r="DUF45" s="845"/>
      <c r="DUG45" s="921"/>
      <c r="DUH45" s="845"/>
      <c r="DUI45" s="845"/>
      <c r="DUJ45" s="845"/>
      <c r="DUK45" s="845"/>
      <c r="DUL45" s="845"/>
      <c r="DUM45" s="845"/>
      <c r="DUN45" s="845"/>
      <c r="DUO45" s="921"/>
      <c r="DUP45" s="845"/>
      <c r="DUQ45" s="845"/>
      <c r="DUR45" s="845"/>
      <c r="DUS45" s="845"/>
      <c r="DUT45" s="845"/>
      <c r="DUU45" s="845"/>
      <c r="DUV45" s="845"/>
      <c r="DUW45" s="921"/>
      <c r="DUX45" s="845"/>
      <c r="DUY45" s="845"/>
      <c r="DUZ45" s="845"/>
      <c r="DVA45" s="845"/>
      <c r="DVB45" s="845"/>
      <c r="DVC45" s="845"/>
      <c r="DVD45" s="845"/>
      <c r="DVE45" s="921"/>
      <c r="DVF45" s="845"/>
      <c r="DVG45" s="845"/>
      <c r="DVH45" s="845"/>
      <c r="DVI45" s="845"/>
      <c r="DVJ45" s="845"/>
      <c r="DVK45" s="845"/>
      <c r="DVL45" s="845"/>
      <c r="DVM45" s="921"/>
      <c r="DVN45" s="845"/>
      <c r="DVO45" s="845"/>
      <c r="DVP45" s="845"/>
      <c r="DVQ45" s="845"/>
      <c r="DVR45" s="845"/>
      <c r="DVS45" s="845"/>
      <c r="DVT45" s="845"/>
      <c r="DVU45" s="921"/>
      <c r="DVV45" s="845"/>
      <c r="DVW45" s="845"/>
      <c r="DVX45" s="845"/>
      <c r="DVY45" s="845"/>
      <c r="DVZ45" s="845"/>
      <c r="DWA45" s="845"/>
      <c r="DWB45" s="845"/>
      <c r="DWC45" s="921"/>
      <c r="DWD45" s="845"/>
      <c r="DWE45" s="845"/>
      <c r="DWF45" s="845"/>
      <c r="DWG45" s="845"/>
      <c r="DWH45" s="845"/>
      <c r="DWI45" s="845"/>
      <c r="DWJ45" s="845"/>
      <c r="DWK45" s="921"/>
      <c r="DWL45" s="845"/>
      <c r="DWM45" s="845"/>
      <c r="DWN45" s="845"/>
      <c r="DWO45" s="845"/>
      <c r="DWP45" s="845"/>
      <c r="DWQ45" s="845"/>
      <c r="DWR45" s="845"/>
      <c r="DWS45" s="921"/>
      <c r="DWT45" s="845"/>
      <c r="DWU45" s="845"/>
      <c r="DWV45" s="845"/>
      <c r="DWW45" s="845"/>
      <c r="DWX45" s="845"/>
      <c r="DWY45" s="845"/>
      <c r="DWZ45" s="845"/>
      <c r="DXA45" s="921"/>
      <c r="DXB45" s="845"/>
      <c r="DXC45" s="845"/>
      <c r="DXD45" s="845"/>
      <c r="DXE45" s="845"/>
      <c r="DXF45" s="845"/>
      <c r="DXG45" s="845"/>
      <c r="DXH45" s="845"/>
      <c r="DXI45" s="921"/>
      <c r="DXJ45" s="845"/>
      <c r="DXK45" s="845"/>
      <c r="DXL45" s="845"/>
      <c r="DXM45" s="845"/>
      <c r="DXN45" s="845"/>
      <c r="DXO45" s="845"/>
      <c r="DXP45" s="845"/>
      <c r="DXQ45" s="921"/>
      <c r="DXR45" s="845"/>
      <c r="DXS45" s="845"/>
      <c r="DXT45" s="845"/>
      <c r="DXU45" s="845"/>
      <c r="DXV45" s="845"/>
      <c r="DXW45" s="845"/>
      <c r="DXX45" s="845"/>
      <c r="DXY45" s="921"/>
      <c r="DXZ45" s="845"/>
      <c r="DYA45" s="845"/>
      <c r="DYB45" s="845"/>
      <c r="DYC45" s="845"/>
      <c r="DYD45" s="845"/>
      <c r="DYE45" s="845"/>
      <c r="DYF45" s="845"/>
      <c r="DYG45" s="921"/>
      <c r="DYH45" s="845"/>
      <c r="DYI45" s="845"/>
      <c r="DYJ45" s="845"/>
      <c r="DYK45" s="845"/>
      <c r="DYL45" s="845"/>
      <c r="DYM45" s="845"/>
      <c r="DYN45" s="845"/>
      <c r="DYO45" s="921"/>
      <c r="DYP45" s="845"/>
      <c r="DYQ45" s="845"/>
      <c r="DYR45" s="845"/>
      <c r="DYS45" s="845"/>
      <c r="DYT45" s="845"/>
      <c r="DYU45" s="845"/>
      <c r="DYV45" s="845"/>
      <c r="DYW45" s="921"/>
      <c r="DYX45" s="845"/>
      <c r="DYY45" s="845"/>
      <c r="DYZ45" s="845"/>
      <c r="DZA45" s="845"/>
      <c r="DZB45" s="845"/>
      <c r="DZC45" s="845"/>
      <c r="DZD45" s="845"/>
      <c r="DZE45" s="921"/>
      <c r="DZF45" s="845"/>
      <c r="DZG45" s="845"/>
      <c r="DZH45" s="845"/>
      <c r="DZI45" s="845"/>
      <c r="DZJ45" s="845"/>
      <c r="DZK45" s="845"/>
      <c r="DZL45" s="845"/>
      <c r="DZM45" s="921"/>
      <c r="DZN45" s="845"/>
      <c r="DZO45" s="845"/>
      <c r="DZP45" s="845"/>
      <c r="DZQ45" s="845"/>
      <c r="DZR45" s="845"/>
      <c r="DZS45" s="845"/>
      <c r="DZT45" s="845"/>
      <c r="DZU45" s="921"/>
      <c r="DZV45" s="845"/>
      <c r="DZW45" s="845"/>
      <c r="DZX45" s="845"/>
      <c r="DZY45" s="845"/>
      <c r="DZZ45" s="845"/>
      <c r="EAA45" s="845"/>
      <c r="EAB45" s="845"/>
      <c r="EAC45" s="921"/>
      <c r="EAD45" s="845"/>
      <c r="EAE45" s="845"/>
      <c r="EAF45" s="845"/>
      <c r="EAG45" s="845"/>
      <c r="EAH45" s="845"/>
      <c r="EAI45" s="845"/>
      <c r="EAJ45" s="845"/>
      <c r="EAK45" s="921"/>
      <c r="EAL45" s="845"/>
      <c r="EAM45" s="845"/>
      <c r="EAN45" s="845"/>
      <c r="EAO45" s="845"/>
      <c r="EAP45" s="845"/>
      <c r="EAQ45" s="845"/>
      <c r="EAR45" s="845"/>
      <c r="EAS45" s="921"/>
      <c r="EAT45" s="845"/>
      <c r="EAU45" s="845"/>
      <c r="EAV45" s="845"/>
      <c r="EAW45" s="845"/>
      <c r="EAX45" s="845"/>
      <c r="EAY45" s="845"/>
      <c r="EAZ45" s="845"/>
      <c r="EBA45" s="921"/>
      <c r="EBB45" s="845"/>
      <c r="EBC45" s="845"/>
      <c r="EBD45" s="845"/>
      <c r="EBE45" s="845"/>
      <c r="EBF45" s="845"/>
      <c r="EBG45" s="845"/>
      <c r="EBH45" s="845"/>
      <c r="EBI45" s="921"/>
      <c r="EBJ45" s="845"/>
      <c r="EBK45" s="845"/>
      <c r="EBL45" s="845"/>
      <c r="EBM45" s="845"/>
      <c r="EBN45" s="845"/>
      <c r="EBO45" s="845"/>
      <c r="EBP45" s="845"/>
      <c r="EBQ45" s="921"/>
      <c r="EBR45" s="845"/>
      <c r="EBS45" s="845"/>
      <c r="EBT45" s="845"/>
      <c r="EBU45" s="845"/>
      <c r="EBV45" s="845"/>
      <c r="EBW45" s="845"/>
      <c r="EBX45" s="845"/>
      <c r="EBY45" s="921"/>
      <c r="EBZ45" s="845"/>
      <c r="ECA45" s="845"/>
      <c r="ECB45" s="845"/>
      <c r="ECC45" s="845"/>
      <c r="ECD45" s="845"/>
      <c r="ECE45" s="845"/>
      <c r="ECF45" s="845"/>
      <c r="ECG45" s="921"/>
      <c r="ECH45" s="845"/>
      <c r="ECI45" s="845"/>
      <c r="ECJ45" s="845"/>
      <c r="ECK45" s="845"/>
      <c r="ECL45" s="845"/>
      <c r="ECM45" s="845"/>
      <c r="ECN45" s="845"/>
      <c r="ECO45" s="921"/>
      <c r="ECP45" s="845"/>
      <c r="ECQ45" s="845"/>
      <c r="ECR45" s="845"/>
      <c r="ECS45" s="845"/>
      <c r="ECT45" s="845"/>
      <c r="ECU45" s="845"/>
      <c r="ECV45" s="845"/>
      <c r="ECW45" s="921"/>
      <c r="ECX45" s="845"/>
      <c r="ECY45" s="845"/>
      <c r="ECZ45" s="845"/>
      <c r="EDA45" s="845"/>
      <c r="EDB45" s="845"/>
      <c r="EDC45" s="845"/>
      <c r="EDD45" s="845"/>
      <c r="EDE45" s="921"/>
      <c r="EDF45" s="845"/>
      <c r="EDG45" s="845"/>
      <c r="EDH45" s="845"/>
      <c r="EDI45" s="845"/>
      <c r="EDJ45" s="845"/>
      <c r="EDK45" s="845"/>
      <c r="EDL45" s="845"/>
      <c r="EDM45" s="921"/>
      <c r="EDN45" s="845"/>
      <c r="EDO45" s="845"/>
      <c r="EDP45" s="845"/>
      <c r="EDQ45" s="845"/>
      <c r="EDR45" s="845"/>
      <c r="EDS45" s="845"/>
      <c r="EDT45" s="845"/>
      <c r="EDU45" s="921"/>
      <c r="EDV45" s="845"/>
      <c r="EDW45" s="845"/>
      <c r="EDX45" s="845"/>
      <c r="EDY45" s="845"/>
      <c r="EDZ45" s="845"/>
      <c r="EEA45" s="845"/>
      <c r="EEB45" s="845"/>
      <c r="EEC45" s="921"/>
      <c r="EED45" s="845"/>
      <c r="EEE45" s="845"/>
      <c r="EEF45" s="845"/>
      <c r="EEG45" s="845"/>
      <c r="EEH45" s="845"/>
      <c r="EEI45" s="845"/>
      <c r="EEJ45" s="845"/>
      <c r="EEK45" s="921"/>
      <c r="EEL45" s="845"/>
      <c r="EEM45" s="845"/>
      <c r="EEN45" s="845"/>
      <c r="EEO45" s="845"/>
      <c r="EEP45" s="845"/>
      <c r="EEQ45" s="845"/>
      <c r="EER45" s="845"/>
      <c r="EES45" s="921"/>
      <c r="EET45" s="845"/>
      <c r="EEU45" s="845"/>
      <c r="EEV45" s="845"/>
      <c r="EEW45" s="845"/>
      <c r="EEX45" s="845"/>
      <c r="EEY45" s="845"/>
      <c r="EEZ45" s="845"/>
      <c r="EFA45" s="921"/>
      <c r="EFB45" s="845"/>
      <c r="EFC45" s="845"/>
      <c r="EFD45" s="845"/>
      <c r="EFE45" s="845"/>
      <c r="EFF45" s="845"/>
      <c r="EFG45" s="845"/>
      <c r="EFH45" s="845"/>
      <c r="EFI45" s="921"/>
      <c r="EFJ45" s="845"/>
      <c r="EFK45" s="845"/>
      <c r="EFL45" s="845"/>
      <c r="EFM45" s="845"/>
      <c r="EFN45" s="845"/>
      <c r="EFO45" s="845"/>
      <c r="EFP45" s="845"/>
      <c r="EFQ45" s="921"/>
      <c r="EFR45" s="845"/>
      <c r="EFS45" s="845"/>
      <c r="EFT45" s="845"/>
      <c r="EFU45" s="845"/>
      <c r="EFV45" s="845"/>
      <c r="EFW45" s="845"/>
      <c r="EFX45" s="845"/>
      <c r="EFY45" s="921"/>
      <c r="EFZ45" s="845"/>
      <c r="EGA45" s="845"/>
      <c r="EGB45" s="845"/>
      <c r="EGC45" s="845"/>
      <c r="EGD45" s="845"/>
      <c r="EGE45" s="845"/>
      <c r="EGF45" s="845"/>
      <c r="EGG45" s="921"/>
      <c r="EGH45" s="845"/>
      <c r="EGI45" s="845"/>
      <c r="EGJ45" s="845"/>
      <c r="EGK45" s="845"/>
      <c r="EGL45" s="845"/>
      <c r="EGM45" s="845"/>
      <c r="EGN45" s="845"/>
      <c r="EGO45" s="921"/>
      <c r="EGP45" s="845"/>
      <c r="EGQ45" s="845"/>
      <c r="EGR45" s="845"/>
      <c r="EGS45" s="845"/>
      <c r="EGT45" s="845"/>
      <c r="EGU45" s="845"/>
      <c r="EGV45" s="845"/>
      <c r="EGW45" s="921"/>
      <c r="EGX45" s="845"/>
      <c r="EGY45" s="845"/>
      <c r="EGZ45" s="845"/>
      <c r="EHA45" s="845"/>
      <c r="EHB45" s="845"/>
      <c r="EHC45" s="845"/>
      <c r="EHD45" s="845"/>
      <c r="EHE45" s="921"/>
      <c r="EHF45" s="845"/>
      <c r="EHG45" s="845"/>
      <c r="EHH45" s="845"/>
      <c r="EHI45" s="845"/>
      <c r="EHJ45" s="845"/>
      <c r="EHK45" s="845"/>
      <c r="EHL45" s="845"/>
      <c r="EHM45" s="921"/>
      <c r="EHN45" s="845"/>
      <c r="EHO45" s="845"/>
      <c r="EHP45" s="845"/>
      <c r="EHQ45" s="845"/>
      <c r="EHR45" s="845"/>
      <c r="EHS45" s="845"/>
      <c r="EHT45" s="845"/>
      <c r="EHU45" s="921"/>
      <c r="EHV45" s="845"/>
      <c r="EHW45" s="845"/>
      <c r="EHX45" s="845"/>
      <c r="EHY45" s="845"/>
      <c r="EHZ45" s="845"/>
      <c r="EIA45" s="845"/>
      <c r="EIB45" s="845"/>
      <c r="EIC45" s="921"/>
      <c r="EID45" s="845"/>
      <c r="EIE45" s="845"/>
      <c r="EIF45" s="845"/>
      <c r="EIG45" s="845"/>
      <c r="EIH45" s="845"/>
      <c r="EII45" s="845"/>
      <c r="EIJ45" s="845"/>
      <c r="EIK45" s="921"/>
      <c r="EIL45" s="845"/>
      <c r="EIM45" s="845"/>
      <c r="EIN45" s="845"/>
      <c r="EIO45" s="845"/>
      <c r="EIP45" s="845"/>
      <c r="EIQ45" s="845"/>
      <c r="EIR45" s="845"/>
      <c r="EIS45" s="921"/>
      <c r="EIT45" s="845"/>
      <c r="EIU45" s="845"/>
      <c r="EIV45" s="845"/>
      <c r="EIW45" s="845"/>
      <c r="EIX45" s="845"/>
      <c r="EIY45" s="845"/>
      <c r="EIZ45" s="845"/>
      <c r="EJA45" s="921"/>
      <c r="EJB45" s="845"/>
      <c r="EJC45" s="845"/>
      <c r="EJD45" s="845"/>
      <c r="EJE45" s="845"/>
      <c r="EJF45" s="845"/>
      <c r="EJG45" s="845"/>
      <c r="EJH45" s="845"/>
      <c r="EJI45" s="921"/>
      <c r="EJJ45" s="845"/>
      <c r="EJK45" s="845"/>
      <c r="EJL45" s="845"/>
      <c r="EJM45" s="845"/>
      <c r="EJN45" s="845"/>
      <c r="EJO45" s="845"/>
      <c r="EJP45" s="845"/>
      <c r="EJQ45" s="921"/>
      <c r="EJR45" s="845"/>
      <c r="EJS45" s="845"/>
      <c r="EJT45" s="845"/>
      <c r="EJU45" s="845"/>
      <c r="EJV45" s="845"/>
      <c r="EJW45" s="845"/>
      <c r="EJX45" s="845"/>
      <c r="EJY45" s="921"/>
      <c r="EJZ45" s="845"/>
      <c r="EKA45" s="845"/>
      <c r="EKB45" s="845"/>
      <c r="EKC45" s="845"/>
      <c r="EKD45" s="845"/>
      <c r="EKE45" s="845"/>
      <c r="EKF45" s="845"/>
      <c r="EKG45" s="921"/>
      <c r="EKH45" s="845"/>
      <c r="EKI45" s="845"/>
      <c r="EKJ45" s="845"/>
      <c r="EKK45" s="845"/>
      <c r="EKL45" s="845"/>
      <c r="EKM45" s="845"/>
      <c r="EKN45" s="845"/>
      <c r="EKO45" s="921"/>
      <c r="EKP45" s="845"/>
      <c r="EKQ45" s="845"/>
      <c r="EKR45" s="845"/>
      <c r="EKS45" s="845"/>
      <c r="EKT45" s="845"/>
      <c r="EKU45" s="845"/>
      <c r="EKV45" s="845"/>
      <c r="EKW45" s="921"/>
      <c r="EKX45" s="845"/>
      <c r="EKY45" s="845"/>
      <c r="EKZ45" s="845"/>
      <c r="ELA45" s="845"/>
      <c r="ELB45" s="845"/>
      <c r="ELC45" s="845"/>
      <c r="ELD45" s="845"/>
      <c r="ELE45" s="921"/>
      <c r="ELF45" s="845"/>
      <c r="ELG45" s="845"/>
      <c r="ELH45" s="845"/>
      <c r="ELI45" s="845"/>
      <c r="ELJ45" s="845"/>
      <c r="ELK45" s="845"/>
      <c r="ELL45" s="845"/>
      <c r="ELM45" s="921"/>
      <c r="ELN45" s="845"/>
      <c r="ELO45" s="845"/>
      <c r="ELP45" s="845"/>
      <c r="ELQ45" s="845"/>
      <c r="ELR45" s="845"/>
      <c r="ELS45" s="845"/>
      <c r="ELT45" s="845"/>
      <c r="ELU45" s="921"/>
      <c r="ELV45" s="845"/>
      <c r="ELW45" s="845"/>
      <c r="ELX45" s="845"/>
      <c r="ELY45" s="845"/>
      <c r="ELZ45" s="845"/>
      <c r="EMA45" s="845"/>
      <c r="EMB45" s="845"/>
      <c r="EMC45" s="921"/>
      <c r="EMD45" s="845"/>
      <c r="EME45" s="845"/>
      <c r="EMF45" s="845"/>
      <c r="EMG45" s="845"/>
      <c r="EMH45" s="845"/>
      <c r="EMI45" s="845"/>
      <c r="EMJ45" s="845"/>
      <c r="EMK45" s="921"/>
      <c r="EML45" s="845"/>
      <c r="EMM45" s="845"/>
      <c r="EMN45" s="845"/>
      <c r="EMO45" s="845"/>
      <c r="EMP45" s="845"/>
      <c r="EMQ45" s="845"/>
      <c r="EMR45" s="845"/>
      <c r="EMS45" s="921"/>
      <c r="EMT45" s="845"/>
      <c r="EMU45" s="845"/>
      <c r="EMV45" s="845"/>
      <c r="EMW45" s="845"/>
      <c r="EMX45" s="845"/>
      <c r="EMY45" s="845"/>
      <c r="EMZ45" s="845"/>
      <c r="ENA45" s="921"/>
      <c r="ENB45" s="845"/>
      <c r="ENC45" s="845"/>
      <c r="END45" s="845"/>
      <c r="ENE45" s="845"/>
      <c r="ENF45" s="845"/>
      <c r="ENG45" s="845"/>
      <c r="ENH45" s="845"/>
      <c r="ENI45" s="921"/>
      <c r="ENJ45" s="845"/>
      <c r="ENK45" s="845"/>
      <c r="ENL45" s="845"/>
      <c r="ENM45" s="845"/>
      <c r="ENN45" s="845"/>
      <c r="ENO45" s="845"/>
      <c r="ENP45" s="845"/>
      <c r="ENQ45" s="921"/>
      <c r="ENR45" s="845"/>
      <c r="ENS45" s="845"/>
      <c r="ENT45" s="845"/>
      <c r="ENU45" s="845"/>
      <c r="ENV45" s="845"/>
      <c r="ENW45" s="845"/>
      <c r="ENX45" s="845"/>
      <c r="ENY45" s="921"/>
      <c r="ENZ45" s="845"/>
      <c r="EOA45" s="845"/>
      <c r="EOB45" s="845"/>
      <c r="EOC45" s="845"/>
      <c r="EOD45" s="845"/>
      <c r="EOE45" s="845"/>
      <c r="EOF45" s="845"/>
      <c r="EOG45" s="921"/>
      <c r="EOH45" s="845"/>
      <c r="EOI45" s="845"/>
      <c r="EOJ45" s="845"/>
      <c r="EOK45" s="845"/>
      <c r="EOL45" s="845"/>
      <c r="EOM45" s="845"/>
      <c r="EON45" s="845"/>
      <c r="EOO45" s="921"/>
      <c r="EOP45" s="845"/>
      <c r="EOQ45" s="845"/>
      <c r="EOR45" s="845"/>
      <c r="EOS45" s="845"/>
      <c r="EOT45" s="845"/>
      <c r="EOU45" s="845"/>
      <c r="EOV45" s="845"/>
      <c r="EOW45" s="921"/>
      <c r="EOX45" s="845"/>
      <c r="EOY45" s="845"/>
      <c r="EOZ45" s="845"/>
      <c r="EPA45" s="845"/>
      <c r="EPB45" s="845"/>
      <c r="EPC45" s="845"/>
      <c r="EPD45" s="845"/>
      <c r="EPE45" s="921"/>
      <c r="EPF45" s="845"/>
      <c r="EPG45" s="845"/>
      <c r="EPH45" s="845"/>
      <c r="EPI45" s="845"/>
      <c r="EPJ45" s="845"/>
      <c r="EPK45" s="845"/>
      <c r="EPL45" s="845"/>
      <c r="EPM45" s="921"/>
      <c r="EPN45" s="845"/>
      <c r="EPO45" s="845"/>
      <c r="EPP45" s="845"/>
      <c r="EPQ45" s="845"/>
      <c r="EPR45" s="845"/>
      <c r="EPS45" s="845"/>
      <c r="EPT45" s="845"/>
      <c r="EPU45" s="921"/>
      <c r="EPV45" s="845"/>
      <c r="EPW45" s="845"/>
      <c r="EPX45" s="845"/>
      <c r="EPY45" s="845"/>
      <c r="EPZ45" s="845"/>
      <c r="EQA45" s="845"/>
      <c r="EQB45" s="845"/>
      <c r="EQC45" s="921"/>
      <c r="EQD45" s="845"/>
      <c r="EQE45" s="845"/>
      <c r="EQF45" s="845"/>
      <c r="EQG45" s="845"/>
      <c r="EQH45" s="845"/>
      <c r="EQI45" s="845"/>
      <c r="EQJ45" s="845"/>
      <c r="EQK45" s="921"/>
      <c r="EQL45" s="845"/>
      <c r="EQM45" s="845"/>
      <c r="EQN45" s="845"/>
      <c r="EQO45" s="845"/>
      <c r="EQP45" s="845"/>
      <c r="EQQ45" s="845"/>
      <c r="EQR45" s="845"/>
      <c r="EQS45" s="921"/>
      <c r="EQT45" s="845"/>
      <c r="EQU45" s="845"/>
      <c r="EQV45" s="845"/>
      <c r="EQW45" s="845"/>
      <c r="EQX45" s="845"/>
      <c r="EQY45" s="845"/>
      <c r="EQZ45" s="845"/>
      <c r="ERA45" s="921"/>
      <c r="ERB45" s="845"/>
      <c r="ERC45" s="845"/>
      <c r="ERD45" s="845"/>
      <c r="ERE45" s="845"/>
      <c r="ERF45" s="845"/>
      <c r="ERG45" s="845"/>
      <c r="ERH45" s="845"/>
      <c r="ERI45" s="921"/>
      <c r="ERJ45" s="845"/>
      <c r="ERK45" s="845"/>
      <c r="ERL45" s="845"/>
      <c r="ERM45" s="845"/>
      <c r="ERN45" s="845"/>
      <c r="ERO45" s="845"/>
      <c r="ERP45" s="845"/>
      <c r="ERQ45" s="921"/>
      <c r="ERR45" s="845"/>
      <c r="ERS45" s="845"/>
      <c r="ERT45" s="845"/>
      <c r="ERU45" s="845"/>
      <c r="ERV45" s="845"/>
      <c r="ERW45" s="845"/>
      <c r="ERX45" s="845"/>
      <c r="ERY45" s="921"/>
      <c r="ERZ45" s="845"/>
      <c r="ESA45" s="845"/>
      <c r="ESB45" s="845"/>
      <c r="ESC45" s="845"/>
      <c r="ESD45" s="845"/>
      <c r="ESE45" s="845"/>
      <c r="ESF45" s="845"/>
      <c r="ESG45" s="921"/>
      <c r="ESH45" s="845"/>
      <c r="ESI45" s="845"/>
      <c r="ESJ45" s="845"/>
      <c r="ESK45" s="845"/>
      <c r="ESL45" s="845"/>
      <c r="ESM45" s="845"/>
      <c r="ESN45" s="845"/>
      <c r="ESO45" s="921"/>
      <c r="ESP45" s="845"/>
      <c r="ESQ45" s="845"/>
      <c r="ESR45" s="845"/>
      <c r="ESS45" s="845"/>
      <c r="EST45" s="845"/>
      <c r="ESU45" s="845"/>
      <c r="ESV45" s="845"/>
      <c r="ESW45" s="921"/>
      <c r="ESX45" s="845"/>
      <c r="ESY45" s="845"/>
      <c r="ESZ45" s="845"/>
      <c r="ETA45" s="845"/>
      <c r="ETB45" s="845"/>
      <c r="ETC45" s="845"/>
      <c r="ETD45" s="845"/>
      <c r="ETE45" s="921"/>
      <c r="ETF45" s="845"/>
      <c r="ETG45" s="845"/>
      <c r="ETH45" s="845"/>
      <c r="ETI45" s="845"/>
      <c r="ETJ45" s="845"/>
      <c r="ETK45" s="845"/>
      <c r="ETL45" s="845"/>
      <c r="ETM45" s="921"/>
      <c r="ETN45" s="845"/>
      <c r="ETO45" s="845"/>
      <c r="ETP45" s="845"/>
      <c r="ETQ45" s="845"/>
      <c r="ETR45" s="845"/>
      <c r="ETS45" s="845"/>
      <c r="ETT45" s="845"/>
      <c r="ETU45" s="921"/>
      <c r="ETV45" s="845"/>
      <c r="ETW45" s="845"/>
      <c r="ETX45" s="845"/>
      <c r="ETY45" s="845"/>
      <c r="ETZ45" s="845"/>
      <c r="EUA45" s="845"/>
      <c r="EUB45" s="845"/>
      <c r="EUC45" s="921"/>
      <c r="EUD45" s="845"/>
      <c r="EUE45" s="845"/>
      <c r="EUF45" s="845"/>
      <c r="EUG45" s="845"/>
      <c r="EUH45" s="845"/>
      <c r="EUI45" s="845"/>
      <c r="EUJ45" s="845"/>
      <c r="EUK45" s="921"/>
      <c r="EUL45" s="845"/>
      <c r="EUM45" s="845"/>
      <c r="EUN45" s="845"/>
      <c r="EUO45" s="845"/>
      <c r="EUP45" s="845"/>
      <c r="EUQ45" s="845"/>
      <c r="EUR45" s="845"/>
      <c r="EUS45" s="921"/>
      <c r="EUT45" s="845"/>
      <c r="EUU45" s="845"/>
      <c r="EUV45" s="845"/>
      <c r="EUW45" s="845"/>
      <c r="EUX45" s="845"/>
      <c r="EUY45" s="845"/>
      <c r="EUZ45" s="845"/>
      <c r="EVA45" s="921"/>
      <c r="EVB45" s="845"/>
      <c r="EVC45" s="845"/>
      <c r="EVD45" s="845"/>
      <c r="EVE45" s="845"/>
      <c r="EVF45" s="845"/>
      <c r="EVG45" s="845"/>
      <c r="EVH45" s="845"/>
      <c r="EVI45" s="921"/>
      <c r="EVJ45" s="845"/>
      <c r="EVK45" s="845"/>
      <c r="EVL45" s="845"/>
      <c r="EVM45" s="845"/>
      <c r="EVN45" s="845"/>
      <c r="EVO45" s="845"/>
      <c r="EVP45" s="845"/>
      <c r="EVQ45" s="921"/>
      <c r="EVR45" s="845"/>
      <c r="EVS45" s="845"/>
      <c r="EVT45" s="845"/>
      <c r="EVU45" s="845"/>
      <c r="EVV45" s="845"/>
      <c r="EVW45" s="845"/>
      <c r="EVX45" s="845"/>
      <c r="EVY45" s="921"/>
      <c r="EVZ45" s="845"/>
      <c r="EWA45" s="845"/>
      <c r="EWB45" s="845"/>
      <c r="EWC45" s="845"/>
      <c r="EWD45" s="845"/>
      <c r="EWE45" s="845"/>
      <c r="EWF45" s="845"/>
      <c r="EWG45" s="921"/>
      <c r="EWH45" s="845"/>
      <c r="EWI45" s="845"/>
      <c r="EWJ45" s="845"/>
      <c r="EWK45" s="845"/>
      <c r="EWL45" s="845"/>
      <c r="EWM45" s="845"/>
      <c r="EWN45" s="845"/>
      <c r="EWO45" s="921"/>
      <c r="EWP45" s="845"/>
      <c r="EWQ45" s="845"/>
      <c r="EWR45" s="845"/>
      <c r="EWS45" s="845"/>
      <c r="EWT45" s="845"/>
      <c r="EWU45" s="845"/>
      <c r="EWV45" s="845"/>
      <c r="EWW45" s="921"/>
      <c r="EWX45" s="845"/>
      <c r="EWY45" s="845"/>
      <c r="EWZ45" s="845"/>
      <c r="EXA45" s="845"/>
      <c r="EXB45" s="845"/>
      <c r="EXC45" s="845"/>
      <c r="EXD45" s="845"/>
      <c r="EXE45" s="921"/>
      <c r="EXF45" s="845"/>
      <c r="EXG45" s="845"/>
      <c r="EXH45" s="845"/>
      <c r="EXI45" s="845"/>
      <c r="EXJ45" s="845"/>
      <c r="EXK45" s="845"/>
      <c r="EXL45" s="845"/>
      <c r="EXM45" s="921"/>
      <c r="EXN45" s="845"/>
      <c r="EXO45" s="845"/>
      <c r="EXP45" s="845"/>
      <c r="EXQ45" s="845"/>
      <c r="EXR45" s="845"/>
      <c r="EXS45" s="845"/>
      <c r="EXT45" s="845"/>
      <c r="EXU45" s="921"/>
      <c r="EXV45" s="845"/>
      <c r="EXW45" s="845"/>
      <c r="EXX45" s="845"/>
      <c r="EXY45" s="845"/>
      <c r="EXZ45" s="845"/>
      <c r="EYA45" s="845"/>
      <c r="EYB45" s="845"/>
      <c r="EYC45" s="921"/>
      <c r="EYD45" s="845"/>
      <c r="EYE45" s="845"/>
      <c r="EYF45" s="845"/>
      <c r="EYG45" s="845"/>
      <c r="EYH45" s="845"/>
      <c r="EYI45" s="845"/>
      <c r="EYJ45" s="845"/>
      <c r="EYK45" s="921"/>
      <c r="EYL45" s="845"/>
      <c r="EYM45" s="845"/>
      <c r="EYN45" s="845"/>
      <c r="EYO45" s="845"/>
      <c r="EYP45" s="845"/>
      <c r="EYQ45" s="845"/>
      <c r="EYR45" s="845"/>
      <c r="EYS45" s="921"/>
      <c r="EYT45" s="845"/>
      <c r="EYU45" s="845"/>
      <c r="EYV45" s="845"/>
      <c r="EYW45" s="845"/>
      <c r="EYX45" s="845"/>
      <c r="EYY45" s="845"/>
      <c r="EYZ45" s="845"/>
      <c r="EZA45" s="921"/>
      <c r="EZB45" s="845"/>
      <c r="EZC45" s="845"/>
      <c r="EZD45" s="845"/>
      <c r="EZE45" s="845"/>
      <c r="EZF45" s="845"/>
      <c r="EZG45" s="845"/>
      <c r="EZH45" s="845"/>
      <c r="EZI45" s="921"/>
      <c r="EZJ45" s="845"/>
      <c r="EZK45" s="845"/>
      <c r="EZL45" s="845"/>
      <c r="EZM45" s="845"/>
      <c r="EZN45" s="845"/>
      <c r="EZO45" s="845"/>
      <c r="EZP45" s="845"/>
      <c r="EZQ45" s="921"/>
      <c r="EZR45" s="845"/>
      <c r="EZS45" s="845"/>
      <c r="EZT45" s="845"/>
      <c r="EZU45" s="845"/>
      <c r="EZV45" s="845"/>
      <c r="EZW45" s="845"/>
      <c r="EZX45" s="845"/>
      <c r="EZY45" s="921"/>
      <c r="EZZ45" s="845"/>
      <c r="FAA45" s="845"/>
      <c r="FAB45" s="845"/>
      <c r="FAC45" s="845"/>
      <c r="FAD45" s="845"/>
      <c r="FAE45" s="845"/>
      <c r="FAF45" s="845"/>
      <c r="FAG45" s="921"/>
      <c r="FAH45" s="845"/>
      <c r="FAI45" s="845"/>
      <c r="FAJ45" s="845"/>
      <c r="FAK45" s="845"/>
      <c r="FAL45" s="845"/>
      <c r="FAM45" s="845"/>
      <c r="FAN45" s="845"/>
      <c r="FAO45" s="921"/>
      <c r="FAP45" s="845"/>
      <c r="FAQ45" s="845"/>
      <c r="FAR45" s="845"/>
      <c r="FAS45" s="845"/>
      <c r="FAT45" s="845"/>
      <c r="FAU45" s="845"/>
      <c r="FAV45" s="845"/>
      <c r="FAW45" s="921"/>
      <c r="FAX45" s="845"/>
      <c r="FAY45" s="845"/>
      <c r="FAZ45" s="845"/>
      <c r="FBA45" s="845"/>
      <c r="FBB45" s="845"/>
      <c r="FBC45" s="845"/>
      <c r="FBD45" s="845"/>
      <c r="FBE45" s="921"/>
      <c r="FBF45" s="845"/>
      <c r="FBG45" s="845"/>
      <c r="FBH45" s="845"/>
      <c r="FBI45" s="845"/>
      <c r="FBJ45" s="845"/>
      <c r="FBK45" s="845"/>
      <c r="FBL45" s="845"/>
      <c r="FBM45" s="921"/>
      <c r="FBN45" s="845"/>
      <c r="FBO45" s="845"/>
      <c r="FBP45" s="845"/>
      <c r="FBQ45" s="845"/>
      <c r="FBR45" s="845"/>
      <c r="FBS45" s="845"/>
      <c r="FBT45" s="845"/>
      <c r="FBU45" s="921"/>
      <c r="FBV45" s="845"/>
      <c r="FBW45" s="845"/>
      <c r="FBX45" s="845"/>
      <c r="FBY45" s="845"/>
      <c r="FBZ45" s="845"/>
      <c r="FCA45" s="845"/>
      <c r="FCB45" s="845"/>
      <c r="FCC45" s="921"/>
      <c r="FCD45" s="845"/>
      <c r="FCE45" s="845"/>
      <c r="FCF45" s="845"/>
      <c r="FCG45" s="845"/>
      <c r="FCH45" s="845"/>
      <c r="FCI45" s="845"/>
      <c r="FCJ45" s="845"/>
      <c r="FCK45" s="921"/>
      <c r="FCL45" s="845"/>
      <c r="FCM45" s="845"/>
      <c r="FCN45" s="845"/>
      <c r="FCO45" s="845"/>
      <c r="FCP45" s="845"/>
      <c r="FCQ45" s="845"/>
      <c r="FCR45" s="845"/>
      <c r="FCS45" s="921"/>
      <c r="FCT45" s="845"/>
      <c r="FCU45" s="845"/>
      <c r="FCV45" s="845"/>
      <c r="FCW45" s="845"/>
      <c r="FCX45" s="845"/>
      <c r="FCY45" s="845"/>
      <c r="FCZ45" s="845"/>
      <c r="FDA45" s="921"/>
      <c r="FDB45" s="845"/>
      <c r="FDC45" s="845"/>
      <c r="FDD45" s="845"/>
      <c r="FDE45" s="845"/>
      <c r="FDF45" s="845"/>
      <c r="FDG45" s="845"/>
      <c r="FDH45" s="845"/>
      <c r="FDI45" s="921"/>
      <c r="FDJ45" s="845"/>
      <c r="FDK45" s="845"/>
      <c r="FDL45" s="845"/>
      <c r="FDM45" s="845"/>
      <c r="FDN45" s="845"/>
      <c r="FDO45" s="845"/>
      <c r="FDP45" s="845"/>
      <c r="FDQ45" s="921"/>
      <c r="FDR45" s="845"/>
      <c r="FDS45" s="845"/>
      <c r="FDT45" s="845"/>
      <c r="FDU45" s="845"/>
      <c r="FDV45" s="845"/>
      <c r="FDW45" s="845"/>
      <c r="FDX45" s="845"/>
      <c r="FDY45" s="921"/>
      <c r="FDZ45" s="845"/>
      <c r="FEA45" s="845"/>
      <c r="FEB45" s="845"/>
      <c r="FEC45" s="845"/>
      <c r="FED45" s="845"/>
      <c r="FEE45" s="845"/>
      <c r="FEF45" s="845"/>
      <c r="FEG45" s="921"/>
      <c r="FEH45" s="845"/>
      <c r="FEI45" s="845"/>
      <c r="FEJ45" s="845"/>
      <c r="FEK45" s="845"/>
      <c r="FEL45" s="845"/>
      <c r="FEM45" s="845"/>
      <c r="FEN45" s="845"/>
      <c r="FEO45" s="921"/>
      <c r="FEP45" s="845"/>
      <c r="FEQ45" s="845"/>
      <c r="FER45" s="845"/>
      <c r="FES45" s="845"/>
      <c r="FET45" s="845"/>
      <c r="FEU45" s="845"/>
      <c r="FEV45" s="845"/>
      <c r="FEW45" s="921"/>
      <c r="FEX45" s="845"/>
      <c r="FEY45" s="845"/>
      <c r="FEZ45" s="845"/>
      <c r="FFA45" s="845"/>
      <c r="FFB45" s="845"/>
      <c r="FFC45" s="845"/>
      <c r="FFD45" s="845"/>
      <c r="FFE45" s="921"/>
      <c r="FFF45" s="845"/>
      <c r="FFG45" s="845"/>
      <c r="FFH45" s="845"/>
      <c r="FFI45" s="845"/>
      <c r="FFJ45" s="845"/>
      <c r="FFK45" s="845"/>
      <c r="FFL45" s="845"/>
      <c r="FFM45" s="921"/>
      <c r="FFN45" s="845"/>
      <c r="FFO45" s="845"/>
      <c r="FFP45" s="845"/>
      <c r="FFQ45" s="845"/>
      <c r="FFR45" s="845"/>
      <c r="FFS45" s="845"/>
      <c r="FFT45" s="845"/>
      <c r="FFU45" s="921"/>
      <c r="FFV45" s="845"/>
      <c r="FFW45" s="845"/>
      <c r="FFX45" s="845"/>
      <c r="FFY45" s="845"/>
      <c r="FFZ45" s="845"/>
      <c r="FGA45" s="845"/>
      <c r="FGB45" s="845"/>
      <c r="FGC45" s="921"/>
      <c r="FGD45" s="845"/>
      <c r="FGE45" s="845"/>
      <c r="FGF45" s="845"/>
      <c r="FGG45" s="845"/>
      <c r="FGH45" s="845"/>
      <c r="FGI45" s="845"/>
      <c r="FGJ45" s="845"/>
      <c r="FGK45" s="921"/>
      <c r="FGL45" s="845"/>
      <c r="FGM45" s="845"/>
      <c r="FGN45" s="845"/>
      <c r="FGO45" s="845"/>
      <c r="FGP45" s="845"/>
      <c r="FGQ45" s="845"/>
      <c r="FGR45" s="845"/>
      <c r="FGS45" s="921"/>
      <c r="FGT45" s="845"/>
      <c r="FGU45" s="845"/>
      <c r="FGV45" s="845"/>
      <c r="FGW45" s="845"/>
      <c r="FGX45" s="845"/>
      <c r="FGY45" s="845"/>
      <c r="FGZ45" s="845"/>
      <c r="FHA45" s="921"/>
      <c r="FHB45" s="845"/>
      <c r="FHC45" s="845"/>
      <c r="FHD45" s="845"/>
      <c r="FHE45" s="845"/>
      <c r="FHF45" s="845"/>
      <c r="FHG45" s="845"/>
      <c r="FHH45" s="845"/>
      <c r="FHI45" s="921"/>
      <c r="FHJ45" s="845"/>
      <c r="FHK45" s="845"/>
      <c r="FHL45" s="845"/>
      <c r="FHM45" s="845"/>
      <c r="FHN45" s="845"/>
      <c r="FHO45" s="845"/>
      <c r="FHP45" s="845"/>
      <c r="FHQ45" s="921"/>
      <c r="FHR45" s="845"/>
      <c r="FHS45" s="845"/>
      <c r="FHT45" s="845"/>
      <c r="FHU45" s="845"/>
      <c r="FHV45" s="845"/>
      <c r="FHW45" s="845"/>
      <c r="FHX45" s="845"/>
      <c r="FHY45" s="921"/>
      <c r="FHZ45" s="845"/>
      <c r="FIA45" s="845"/>
      <c r="FIB45" s="845"/>
      <c r="FIC45" s="845"/>
      <c r="FID45" s="845"/>
      <c r="FIE45" s="845"/>
      <c r="FIF45" s="845"/>
      <c r="FIG45" s="921"/>
      <c r="FIH45" s="845"/>
      <c r="FII45" s="845"/>
      <c r="FIJ45" s="845"/>
      <c r="FIK45" s="845"/>
      <c r="FIL45" s="845"/>
      <c r="FIM45" s="845"/>
      <c r="FIN45" s="845"/>
      <c r="FIO45" s="921"/>
      <c r="FIP45" s="845"/>
      <c r="FIQ45" s="845"/>
      <c r="FIR45" s="845"/>
      <c r="FIS45" s="845"/>
      <c r="FIT45" s="845"/>
      <c r="FIU45" s="845"/>
      <c r="FIV45" s="845"/>
      <c r="FIW45" s="921"/>
      <c r="FIX45" s="845"/>
      <c r="FIY45" s="845"/>
      <c r="FIZ45" s="845"/>
      <c r="FJA45" s="845"/>
      <c r="FJB45" s="845"/>
      <c r="FJC45" s="845"/>
      <c r="FJD45" s="845"/>
      <c r="FJE45" s="921"/>
      <c r="FJF45" s="845"/>
      <c r="FJG45" s="845"/>
      <c r="FJH45" s="845"/>
      <c r="FJI45" s="845"/>
      <c r="FJJ45" s="845"/>
      <c r="FJK45" s="845"/>
      <c r="FJL45" s="845"/>
      <c r="FJM45" s="921"/>
      <c r="FJN45" s="845"/>
      <c r="FJO45" s="845"/>
      <c r="FJP45" s="845"/>
      <c r="FJQ45" s="845"/>
      <c r="FJR45" s="845"/>
      <c r="FJS45" s="845"/>
      <c r="FJT45" s="845"/>
      <c r="FJU45" s="921"/>
      <c r="FJV45" s="845"/>
      <c r="FJW45" s="845"/>
      <c r="FJX45" s="845"/>
      <c r="FJY45" s="845"/>
      <c r="FJZ45" s="845"/>
      <c r="FKA45" s="845"/>
      <c r="FKB45" s="845"/>
      <c r="FKC45" s="921"/>
      <c r="FKD45" s="845"/>
      <c r="FKE45" s="845"/>
      <c r="FKF45" s="845"/>
      <c r="FKG45" s="845"/>
      <c r="FKH45" s="845"/>
      <c r="FKI45" s="845"/>
      <c r="FKJ45" s="845"/>
      <c r="FKK45" s="921"/>
      <c r="FKL45" s="845"/>
      <c r="FKM45" s="845"/>
      <c r="FKN45" s="845"/>
      <c r="FKO45" s="845"/>
      <c r="FKP45" s="845"/>
      <c r="FKQ45" s="845"/>
      <c r="FKR45" s="845"/>
      <c r="FKS45" s="921"/>
      <c r="FKT45" s="845"/>
      <c r="FKU45" s="845"/>
      <c r="FKV45" s="845"/>
      <c r="FKW45" s="845"/>
      <c r="FKX45" s="845"/>
      <c r="FKY45" s="845"/>
      <c r="FKZ45" s="845"/>
      <c r="FLA45" s="921"/>
      <c r="FLB45" s="845"/>
      <c r="FLC45" s="845"/>
      <c r="FLD45" s="845"/>
      <c r="FLE45" s="845"/>
      <c r="FLF45" s="845"/>
      <c r="FLG45" s="845"/>
      <c r="FLH45" s="845"/>
      <c r="FLI45" s="921"/>
      <c r="FLJ45" s="845"/>
      <c r="FLK45" s="845"/>
      <c r="FLL45" s="845"/>
      <c r="FLM45" s="845"/>
      <c r="FLN45" s="845"/>
      <c r="FLO45" s="845"/>
      <c r="FLP45" s="845"/>
      <c r="FLQ45" s="921"/>
      <c r="FLR45" s="845"/>
      <c r="FLS45" s="845"/>
      <c r="FLT45" s="845"/>
      <c r="FLU45" s="845"/>
      <c r="FLV45" s="845"/>
      <c r="FLW45" s="845"/>
      <c r="FLX45" s="845"/>
      <c r="FLY45" s="921"/>
      <c r="FLZ45" s="845"/>
      <c r="FMA45" s="845"/>
      <c r="FMB45" s="845"/>
      <c r="FMC45" s="845"/>
      <c r="FMD45" s="845"/>
      <c r="FME45" s="845"/>
      <c r="FMF45" s="845"/>
      <c r="FMG45" s="921"/>
      <c r="FMH45" s="845"/>
      <c r="FMI45" s="845"/>
      <c r="FMJ45" s="845"/>
      <c r="FMK45" s="845"/>
      <c r="FML45" s="845"/>
      <c r="FMM45" s="845"/>
      <c r="FMN45" s="845"/>
      <c r="FMO45" s="921"/>
      <c r="FMP45" s="845"/>
      <c r="FMQ45" s="845"/>
      <c r="FMR45" s="845"/>
      <c r="FMS45" s="845"/>
      <c r="FMT45" s="845"/>
      <c r="FMU45" s="845"/>
      <c r="FMV45" s="845"/>
      <c r="FMW45" s="921"/>
      <c r="FMX45" s="845"/>
      <c r="FMY45" s="845"/>
      <c r="FMZ45" s="845"/>
      <c r="FNA45" s="845"/>
      <c r="FNB45" s="845"/>
      <c r="FNC45" s="845"/>
      <c r="FND45" s="845"/>
      <c r="FNE45" s="921"/>
      <c r="FNF45" s="845"/>
      <c r="FNG45" s="845"/>
      <c r="FNH45" s="845"/>
      <c r="FNI45" s="845"/>
      <c r="FNJ45" s="845"/>
      <c r="FNK45" s="845"/>
      <c r="FNL45" s="845"/>
      <c r="FNM45" s="921"/>
      <c r="FNN45" s="845"/>
      <c r="FNO45" s="845"/>
      <c r="FNP45" s="845"/>
      <c r="FNQ45" s="845"/>
      <c r="FNR45" s="845"/>
      <c r="FNS45" s="845"/>
      <c r="FNT45" s="845"/>
      <c r="FNU45" s="921"/>
      <c r="FNV45" s="845"/>
      <c r="FNW45" s="845"/>
      <c r="FNX45" s="845"/>
      <c r="FNY45" s="845"/>
      <c r="FNZ45" s="845"/>
      <c r="FOA45" s="845"/>
      <c r="FOB45" s="845"/>
      <c r="FOC45" s="921"/>
      <c r="FOD45" s="845"/>
      <c r="FOE45" s="845"/>
      <c r="FOF45" s="845"/>
      <c r="FOG45" s="845"/>
      <c r="FOH45" s="845"/>
      <c r="FOI45" s="845"/>
      <c r="FOJ45" s="845"/>
      <c r="FOK45" s="921"/>
      <c r="FOL45" s="845"/>
      <c r="FOM45" s="845"/>
      <c r="FON45" s="845"/>
      <c r="FOO45" s="845"/>
      <c r="FOP45" s="845"/>
      <c r="FOQ45" s="845"/>
      <c r="FOR45" s="845"/>
      <c r="FOS45" s="921"/>
      <c r="FOT45" s="845"/>
      <c r="FOU45" s="845"/>
      <c r="FOV45" s="845"/>
      <c r="FOW45" s="845"/>
      <c r="FOX45" s="845"/>
      <c r="FOY45" s="845"/>
      <c r="FOZ45" s="845"/>
      <c r="FPA45" s="921"/>
      <c r="FPB45" s="845"/>
      <c r="FPC45" s="845"/>
      <c r="FPD45" s="845"/>
      <c r="FPE45" s="845"/>
      <c r="FPF45" s="845"/>
      <c r="FPG45" s="845"/>
      <c r="FPH45" s="845"/>
      <c r="FPI45" s="921"/>
      <c r="FPJ45" s="845"/>
      <c r="FPK45" s="845"/>
      <c r="FPL45" s="845"/>
      <c r="FPM45" s="845"/>
      <c r="FPN45" s="845"/>
      <c r="FPO45" s="845"/>
      <c r="FPP45" s="845"/>
      <c r="FPQ45" s="921"/>
      <c r="FPR45" s="845"/>
      <c r="FPS45" s="845"/>
      <c r="FPT45" s="845"/>
      <c r="FPU45" s="845"/>
      <c r="FPV45" s="845"/>
      <c r="FPW45" s="845"/>
      <c r="FPX45" s="845"/>
      <c r="FPY45" s="921"/>
      <c r="FPZ45" s="845"/>
      <c r="FQA45" s="845"/>
      <c r="FQB45" s="845"/>
      <c r="FQC45" s="845"/>
      <c r="FQD45" s="845"/>
      <c r="FQE45" s="845"/>
      <c r="FQF45" s="845"/>
      <c r="FQG45" s="921"/>
      <c r="FQH45" s="845"/>
      <c r="FQI45" s="845"/>
      <c r="FQJ45" s="845"/>
      <c r="FQK45" s="845"/>
      <c r="FQL45" s="845"/>
      <c r="FQM45" s="845"/>
      <c r="FQN45" s="845"/>
      <c r="FQO45" s="921"/>
      <c r="FQP45" s="845"/>
      <c r="FQQ45" s="845"/>
      <c r="FQR45" s="845"/>
      <c r="FQS45" s="845"/>
      <c r="FQT45" s="845"/>
      <c r="FQU45" s="845"/>
      <c r="FQV45" s="845"/>
      <c r="FQW45" s="921"/>
      <c r="FQX45" s="845"/>
      <c r="FQY45" s="845"/>
      <c r="FQZ45" s="845"/>
      <c r="FRA45" s="845"/>
      <c r="FRB45" s="845"/>
      <c r="FRC45" s="845"/>
      <c r="FRD45" s="845"/>
      <c r="FRE45" s="921"/>
      <c r="FRF45" s="845"/>
      <c r="FRG45" s="845"/>
      <c r="FRH45" s="845"/>
      <c r="FRI45" s="845"/>
      <c r="FRJ45" s="845"/>
      <c r="FRK45" s="845"/>
      <c r="FRL45" s="845"/>
      <c r="FRM45" s="921"/>
      <c r="FRN45" s="845"/>
      <c r="FRO45" s="845"/>
      <c r="FRP45" s="845"/>
      <c r="FRQ45" s="845"/>
      <c r="FRR45" s="845"/>
      <c r="FRS45" s="845"/>
      <c r="FRT45" s="845"/>
      <c r="FRU45" s="921"/>
      <c r="FRV45" s="845"/>
      <c r="FRW45" s="845"/>
      <c r="FRX45" s="845"/>
      <c r="FRY45" s="845"/>
      <c r="FRZ45" s="845"/>
      <c r="FSA45" s="845"/>
      <c r="FSB45" s="845"/>
      <c r="FSC45" s="921"/>
      <c r="FSD45" s="845"/>
      <c r="FSE45" s="845"/>
      <c r="FSF45" s="845"/>
      <c r="FSG45" s="845"/>
      <c r="FSH45" s="845"/>
      <c r="FSI45" s="845"/>
      <c r="FSJ45" s="845"/>
      <c r="FSK45" s="921"/>
      <c r="FSL45" s="845"/>
      <c r="FSM45" s="845"/>
      <c r="FSN45" s="845"/>
      <c r="FSO45" s="845"/>
      <c r="FSP45" s="845"/>
      <c r="FSQ45" s="845"/>
      <c r="FSR45" s="845"/>
      <c r="FSS45" s="921"/>
      <c r="FST45" s="845"/>
      <c r="FSU45" s="845"/>
      <c r="FSV45" s="845"/>
      <c r="FSW45" s="845"/>
      <c r="FSX45" s="845"/>
      <c r="FSY45" s="845"/>
      <c r="FSZ45" s="845"/>
      <c r="FTA45" s="921"/>
      <c r="FTB45" s="845"/>
      <c r="FTC45" s="845"/>
      <c r="FTD45" s="845"/>
      <c r="FTE45" s="845"/>
      <c r="FTF45" s="845"/>
      <c r="FTG45" s="845"/>
      <c r="FTH45" s="845"/>
      <c r="FTI45" s="921"/>
      <c r="FTJ45" s="845"/>
      <c r="FTK45" s="845"/>
      <c r="FTL45" s="845"/>
      <c r="FTM45" s="845"/>
      <c r="FTN45" s="845"/>
      <c r="FTO45" s="845"/>
      <c r="FTP45" s="845"/>
      <c r="FTQ45" s="921"/>
      <c r="FTR45" s="845"/>
      <c r="FTS45" s="845"/>
      <c r="FTT45" s="845"/>
      <c r="FTU45" s="845"/>
      <c r="FTV45" s="845"/>
      <c r="FTW45" s="845"/>
      <c r="FTX45" s="845"/>
      <c r="FTY45" s="921"/>
      <c r="FTZ45" s="845"/>
      <c r="FUA45" s="845"/>
      <c r="FUB45" s="845"/>
      <c r="FUC45" s="845"/>
      <c r="FUD45" s="845"/>
      <c r="FUE45" s="845"/>
      <c r="FUF45" s="845"/>
      <c r="FUG45" s="921"/>
      <c r="FUH45" s="845"/>
      <c r="FUI45" s="845"/>
      <c r="FUJ45" s="845"/>
      <c r="FUK45" s="845"/>
      <c r="FUL45" s="845"/>
      <c r="FUM45" s="845"/>
      <c r="FUN45" s="845"/>
      <c r="FUO45" s="921"/>
      <c r="FUP45" s="845"/>
      <c r="FUQ45" s="845"/>
      <c r="FUR45" s="845"/>
      <c r="FUS45" s="845"/>
      <c r="FUT45" s="845"/>
      <c r="FUU45" s="845"/>
      <c r="FUV45" s="845"/>
      <c r="FUW45" s="921"/>
      <c r="FUX45" s="845"/>
      <c r="FUY45" s="845"/>
      <c r="FUZ45" s="845"/>
      <c r="FVA45" s="845"/>
      <c r="FVB45" s="845"/>
      <c r="FVC45" s="845"/>
      <c r="FVD45" s="845"/>
      <c r="FVE45" s="921"/>
      <c r="FVF45" s="845"/>
      <c r="FVG45" s="845"/>
      <c r="FVH45" s="845"/>
      <c r="FVI45" s="845"/>
      <c r="FVJ45" s="845"/>
      <c r="FVK45" s="845"/>
      <c r="FVL45" s="845"/>
      <c r="FVM45" s="921"/>
      <c r="FVN45" s="845"/>
      <c r="FVO45" s="845"/>
      <c r="FVP45" s="845"/>
      <c r="FVQ45" s="845"/>
      <c r="FVR45" s="845"/>
      <c r="FVS45" s="845"/>
      <c r="FVT45" s="845"/>
      <c r="FVU45" s="921"/>
      <c r="FVV45" s="845"/>
      <c r="FVW45" s="845"/>
      <c r="FVX45" s="845"/>
      <c r="FVY45" s="845"/>
      <c r="FVZ45" s="845"/>
      <c r="FWA45" s="845"/>
      <c r="FWB45" s="845"/>
      <c r="FWC45" s="921"/>
      <c r="FWD45" s="845"/>
      <c r="FWE45" s="845"/>
      <c r="FWF45" s="845"/>
      <c r="FWG45" s="845"/>
      <c r="FWH45" s="845"/>
      <c r="FWI45" s="845"/>
      <c r="FWJ45" s="845"/>
      <c r="FWK45" s="921"/>
      <c r="FWL45" s="845"/>
      <c r="FWM45" s="845"/>
      <c r="FWN45" s="845"/>
      <c r="FWO45" s="845"/>
      <c r="FWP45" s="845"/>
      <c r="FWQ45" s="845"/>
      <c r="FWR45" s="845"/>
      <c r="FWS45" s="921"/>
      <c r="FWT45" s="845"/>
      <c r="FWU45" s="845"/>
      <c r="FWV45" s="845"/>
      <c r="FWW45" s="845"/>
      <c r="FWX45" s="845"/>
      <c r="FWY45" s="845"/>
      <c r="FWZ45" s="845"/>
      <c r="FXA45" s="921"/>
      <c r="FXB45" s="845"/>
      <c r="FXC45" s="845"/>
      <c r="FXD45" s="845"/>
      <c r="FXE45" s="845"/>
      <c r="FXF45" s="845"/>
      <c r="FXG45" s="845"/>
      <c r="FXH45" s="845"/>
      <c r="FXI45" s="921"/>
      <c r="FXJ45" s="845"/>
      <c r="FXK45" s="845"/>
      <c r="FXL45" s="845"/>
      <c r="FXM45" s="845"/>
      <c r="FXN45" s="845"/>
      <c r="FXO45" s="845"/>
      <c r="FXP45" s="845"/>
      <c r="FXQ45" s="921"/>
      <c r="FXR45" s="845"/>
      <c r="FXS45" s="845"/>
      <c r="FXT45" s="845"/>
      <c r="FXU45" s="845"/>
      <c r="FXV45" s="845"/>
      <c r="FXW45" s="845"/>
      <c r="FXX45" s="845"/>
      <c r="FXY45" s="921"/>
      <c r="FXZ45" s="845"/>
      <c r="FYA45" s="845"/>
      <c r="FYB45" s="845"/>
      <c r="FYC45" s="845"/>
      <c r="FYD45" s="845"/>
      <c r="FYE45" s="845"/>
      <c r="FYF45" s="845"/>
      <c r="FYG45" s="921"/>
      <c r="FYH45" s="845"/>
      <c r="FYI45" s="845"/>
      <c r="FYJ45" s="845"/>
      <c r="FYK45" s="845"/>
      <c r="FYL45" s="845"/>
      <c r="FYM45" s="845"/>
      <c r="FYN45" s="845"/>
      <c r="FYO45" s="921"/>
      <c r="FYP45" s="845"/>
      <c r="FYQ45" s="845"/>
      <c r="FYR45" s="845"/>
      <c r="FYS45" s="845"/>
      <c r="FYT45" s="845"/>
      <c r="FYU45" s="845"/>
      <c r="FYV45" s="845"/>
      <c r="FYW45" s="921"/>
      <c r="FYX45" s="845"/>
      <c r="FYY45" s="845"/>
      <c r="FYZ45" s="845"/>
      <c r="FZA45" s="845"/>
      <c r="FZB45" s="845"/>
      <c r="FZC45" s="845"/>
      <c r="FZD45" s="845"/>
      <c r="FZE45" s="921"/>
      <c r="FZF45" s="845"/>
      <c r="FZG45" s="845"/>
      <c r="FZH45" s="845"/>
      <c r="FZI45" s="845"/>
      <c r="FZJ45" s="845"/>
      <c r="FZK45" s="845"/>
      <c r="FZL45" s="845"/>
      <c r="FZM45" s="921"/>
      <c r="FZN45" s="845"/>
      <c r="FZO45" s="845"/>
      <c r="FZP45" s="845"/>
      <c r="FZQ45" s="845"/>
      <c r="FZR45" s="845"/>
      <c r="FZS45" s="845"/>
      <c r="FZT45" s="845"/>
      <c r="FZU45" s="921"/>
      <c r="FZV45" s="845"/>
      <c r="FZW45" s="845"/>
      <c r="FZX45" s="845"/>
      <c r="FZY45" s="845"/>
      <c r="FZZ45" s="845"/>
      <c r="GAA45" s="845"/>
      <c r="GAB45" s="845"/>
      <c r="GAC45" s="921"/>
      <c r="GAD45" s="845"/>
      <c r="GAE45" s="845"/>
      <c r="GAF45" s="845"/>
      <c r="GAG45" s="845"/>
      <c r="GAH45" s="845"/>
      <c r="GAI45" s="845"/>
      <c r="GAJ45" s="845"/>
      <c r="GAK45" s="921"/>
      <c r="GAL45" s="845"/>
      <c r="GAM45" s="845"/>
      <c r="GAN45" s="845"/>
      <c r="GAO45" s="845"/>
      <c r="GAP45" s="845"/>
      <c r="GAQ45" s="845"/>
      <c r="GAR45" s="845"/>
      <c r="GAS45" s="921"/>
      <c r="GAT45" s="845"/>
      <c r="GAU45" s="845"/>
      <c r="GAV45" s="845"/>
      <c r="GAW45" s="845"/>
      <c r="GAX45" s="845"/>
      <c r="GAY45" s="845"/>
      <c r="GAZ45" s="845"/>
      <c r="GBA45" s="921"/>
      <c r="GBB45" s="845"/>
      <c r="GBC45" s="845"/>
      <c r="GBD45" s="845"/>
      <c r="GBE45" s="845"/>
      <c r="GBF45" s="845"/>
      <c r="GBG45" s="845"/>
      <c r="GBH45" s="845"/>
      <c r="GBI45" s="921"/>
      <c r="GBJ45" s="845"/>
      <c r="GBK45" s="845"/>
      <c r="GBL45" s="845"/>
      <c r="GBM45" s="845"/>
      <c r="GBN45" s="845"/>
      <c r="GBO45" s="845"/>
      <c r="GBP45" s="845"/>
      <c r="GBQ45" s="921"/>
      <c r="GBR45" s="845"/>
      <c r="GBS45" s="845"/>
      <c r="GBT45" s="845"/>
      <c r="GBU45" s="845"/>
      <c r="GBV45" s="845"/>
      <c r="GBW45" s="845"/>
      <c r="GBX45" s="845"/>
      <c r="GBY45" s="921"/>
      <c r="GBZ45" s="845"/>
      <c r="GCA45" s="845"/>
      <c r="GCB45" s="845"/>
      <c r="GCC45" s="845"/>
      <c r="GCD45" s="845"/>
      <c r="GCE45" s="845"/>
      <c r="GCF45" s="845"/>
      <c r="GCG45" s="921"/>
      <c r="GCH45" s="845"/>
      <c r="GCI45" s="845"/>
      <c r="GCJ45" s="845"/>
      <c r="GCK45" s="845"/>
      <c r="GCL45" s="845"/>
      <c r="GCM45" s="845"/>
      <c r="GCN45" s="845"/>
      <c r="GCO45" s="921"/>
      <c r="GCP45" s="845"/>
      <c r="GCQ45" s="845"/>
      <c r="GCR45" s="845"/>
      <c r="GCS45" s="845"/>
      <c r="GCT45" s="845"/>
      <c r="GCU45" s="845"/>
      <c r="GCV45" s="845"/>
      <c r="GCW45" s="921"/>
      <c r="GCX45" s="845"/>
      <c r="GCY45" s="845"/>
      <c r="GCZ45" s="845"/>
      <c r="GDA45" s="845"/>
      <c r="GDB45" s="845"/>
      <c r="GDC45" s="845"/>
      <c r="GDD45" s="845"/>
      <c r="GDE45" s="921"/>
      <c r="GDF45" s="845"/>
      <c r="GDG45" s="845"/>
      <c r="GDH45" s="845"/>
      <c r="GDI45" s="845"/>
      <c r="GDJ45" s="845"/>
      <c r="GDK45" s="845"/>
      <c r="GDL45" s="845"/>
      <c r="GDM45" s="921"/>
      <c r="GDN45" s="845"/>
      <c r="GDO45" s="845"/>
      <c r="GDP45" s="845"/>
      <c r="GDQ45" s="845"/>
      <c r="GDR45" s="845"/>
      <c r="GDS45" s="845"/>
      <c r="GDT45" s="845"/>
      <c r="GDU45" s="921"/>
      <c r="GDV45" s="845"/>
      <c r="GDW45" s="845"/>
      <c r="GDX45" s="845"/>
      <c r="GDY45" s="845"/>
      <c r="GDZ45" s="845"/>
      <c r="GEA45" s="845"/>
      <c r="GEB45" s="845"/>
      <c r="GEC45" s="921"/>
      <c r="GED45" s="845"/>
      <c r="GEE45" s="845"/>
      <c r="GEF45" s="845"/>
      <c r="GEG45" s="845"/>
      <c r="GEH45" s="845"/>
      <c r="GEI45" s="845"/>
      <c r="GEJ45" s="845"/>
      <c r="GEK45" s="921"/>
      <c r="GEL45" s="845"/>
      <c r="GEM45" s="845"/>
      <c r="GEN45" s="845"/>
      <c r="GEO45" s="845"/>
      <c r="GEP45" s="845"/>
      <c r="GEQ45" s="845"/>
      <c r="GER45" s="845"/>
      <c r="GES45" s="921"/>
      <c r="GET45" s="845"/>
      <c r="GEU45" s="845"/>
      <c r="GEV45" s="845"/>
      <c r="GEW45" s="845"/>
      <c r="GEX45" s="845"/>
      <c r="GEY45" s="845"/>
      <c r="GEZ45" s="845"/>
      <c r="GFA45" s="921"/>
      <c r="GFB45" s="845"/>
      <c r="GFC45" s="845"/>
      <c r="GFD45" s="845"/>
      <c r="GFE45" s="845"/>
      <c r="GFF45" s="845"/>
      <c r="GFG45" s="845"/>
      <c r="GFH45" s="845"/>
      <c r="GFI45" s="921"/>
      <c r="GFJ45" s="845"/>
      <c r="GFK45" s="845"/>
      <c r="GFL45" s="845"/>
      <c r="GFM45" s="845"/>
      <c r="GFN45" s="845"/>
      <c r="GFO45" s="845"/>
      <c r="GFP45" s="845"/>
      <c r="GFQ45" s="921"/>
      <c r="GFR45" s="845"/>
      <c r="GFS45" s="845"/>
      <c r="GFT45" s="845"/>
      <c r="GFU45" s="845"/>
      <c r="GFV45" s="845"/>
      <c r="GFW45" s="845"/>
      <c r="GFX45" s="845"/>
      <c r="GFY45" s="921"/>
      <c r="GFZ45" s="845"/>
      <c r="GGA45" s="845"/>
      <c r="GGB45" s="845"/>
      <c r="GGC45" s="845"/>
      <c r="GGD45" s="845"/>
      <c r="GGE45" s="845"/>
      <c r="GGF45" s="845"/>
      <c r="GGG45" s="921"/>
      <c r="GGH45" s="845"/>
      <c r="GGI45" s="845"/>
      <c r="GGJ45" s="845"/>
      <c r="GGK45" s="845"/>
      <c r="GGL45" s="845"/>
      <c r="GGM45" s="845"/>
      <c r="GGN45" s="845"/>
      <c r="GGO45" s="921"/>
      <c r="GGP45" s="845"/>
      <c r="GGQ45" s="845"/>
      <c r="GGR45" s="845"/>
      <c r="GGS45" s="845"/>
      <c r="GGT45" s="845"/>
      <c r="GGU45" s="845"/>
      <c r="GGV45" s="845"/>
      <c r="GGW45" s="921"/>
      <c r="GGX45" s="845"/>
      <c r="GGY45" s="845"/>
      <c r="GGZ45" s="845"/>
      <c r="GHA45" s="845"/>
      <c r="GHB45" s="845"/>
      <c r="GHC45" s="845"/>
      <c r="GHD45" s="845"/>
      <c r="GHE45" s="921"/>
      <c r="GHF45" s="845"/>
      <c r="GHG45" s="845"/>
      <c r="GHH45" s="845"/>
      <c r="GHI45" s="845"/>
      <c r="GHJ45" s="845"/>
      <c r="GHK45" s="845"/>
      <c r="GHL45" s="845"/>
      <c r="GHM45" s="921"/>
      <c r="GHN45" s="845"/>
      <c r="GHO45" s="845"/>
      <c r="GHP45" s="845"/>
      <c r="GHQ45" s="845"/>
      <c r="GHR45" s="845"/>
      <c r="GHS45" s="845"/>
      <c r="GHT45" s="845"/>
      <c r="GHU45" s="921"/>
      <c r="GHV45" s="845"/>
      <c r="GHW45" s="845"/>
      <c r="GHX45" s="845"/>
      <c r="GHY45" s="845"/>
      <c r="GHZ45" s="845"/>
      <c r="GIA45" s="845"/>
      <c r="GIB45" s="845"/>
      <c r="GIC45" s="921"/>
      <c r="GID45" s="845"/>
      <c r="GIE45" s="845"/>
      <c r="GIF45" s="845"/>
      <c r="GIG45" s="845"/>
      <c r="GIH45" s="845"/>
      <c r="GII45" s="845"/>
      <c r="GIJ45" s="845"/>
      <c r="GIK45" s="921"/>
      <c r="GIL45" s="845"/>
      <c r="GIM45" s="845"/>
      <c r="GIN45" s="845"/>
      <c r="GIO45" s="845"/>
      <c r="GIP45" s="845"/>
      <c r="GIQ45" s="845"/>
      <c r="GIR45" s="845"/>
      <c r="GIS45" s="921"/>
      <c r="GIT45" s="845"/>
      <c r="GIU45" s="845"/>
      <c r="GIV45" s="845"/>
      <c r="GIW45" s="845"/>
      <c r="GIX45" s="845"/>
      <c r="GIY45" s="845"/>
      <c r="GIZ45" s="845"/>
      <c r="GJA45" s="921"/>
      <c r="GJB45" s="845"/>
      <c r="GJC45" s="845"/>
      <c r="GJD45" s="845"/>
      <c r="GJE45" s="845"/>
      <c r="GJF45" s="845"/>
      <c r="GJG45" s="845"/>
      <c r="GJH45" s="845"/>
      <c r="GJI45" s="921"/>
      <c r="GJJ45" s="845"/>
      <c r="GJK45" s="845"/>
      <c r="GJL45" s="845"/>
      <c r="GJM45" s="845"/>
      <c r="GJN45" s="845"/>
      <c r="GJO45" s="845"/>
      <c r="GJP45" s="845"/>
      <c r="GJQ45" s="921"/>
      <c r="GJR45" s="845"/>
      <c r="GJS45" s="845"/>
      <c r="GJT45" s="845"/>
      <c r="GJU45" s="845"/>
      <c r="GJV45" s="845"/>
      <c r="GJW45" s="845"/>
      <c r="GJX45" s="845"/>
      <c r="GJY45" s="921"/>
      <c r="GJZ45" s="845"/>
      <c r="GKA45" s="845"/>
      <c r="GKB45" s="845"/>
      <c r="GKC45" s="845"/>
      <c r="GKD45" s="845"/>
      <c r="GKE45" s="845"/>
      <c r="GKF45" s="845"/>
      <c r="GKG45" s="921"/>
      <c r="GKH45" s="845"/>
      <c r="GKI45" s="845"/>
      <c r="GKJ45" s="845"/>
      <c r="GKK45" s="845"/>
      <c r="GKL45" s="845"/>
      <c r="GKM45" s="845"/>
      <c r="GKN45" s="845"/>
      <c r="GKO45" s="921"/>
      <c r="GKP45" s="845"/>
      <c r="GKQ45" s="845"/>
      <c r="GKR45" s="845"/>
      <c r="GKS45" s="845"/>
      <c r="GKT45" s="845"/>
      <c r="GKU45" s="845"/>
      <c r="GKV45" s="845"/>
      <c r="GKW45" s="921"/>
      <c r="GKX45" s="845"/>
      <c r="GKY45" s="845"/>
      <c r="GKZ45" s="845"/>
      <c r="GLA45" s="845"/>
      <c r="GLB45" s="845"/>
      <c r="GLC45" s="845"/>
      <c r="GLD45" s="845"/>
      <c r="GLE45" s="921"/>
      <c r="GLF45" s="845"/>
      <c r="GLG45" s="845"/>
      <c r="GLH45" s="845"/>
      <c r="GLI45" s="845"/>
      <c r="GLJ45" s="845"/>
      <c r="GLK45" s="845"/>
      <c r="GLL45" s="845"/>
      <c r="GLM45" s="921"/>
      <c r="GLN45" s="845"/>
      <c r="GLO45" s="845"/>
      <c r="GLP45" s="845"/>
      <c r="GLQ45" s="845"/>
      <c r="GLR45" s="845"/>
      <c r="GLS45" s="845"/>
      <c r="GLT45" s="845"/>
      <c r="GLU45" s="921"/>
      <c r="GLV45" s="845"/>
      <c r="GLW45" s="845"/>
      <c r="GLX45" s="845"/>
      <c r="GLY45" s="845"/>
      <c r="GLZ45" s="845"/>
      <c r="GMA45" s="845"/>
      <c r="GMB45" s="845"/>
      <c r="GMC45" s="921"/>
      <c r="GMD45" s="845"/>
      <c r="GME45" s="845"/>
      <c r="GMF45" s="845"/>
      <c r="GMG45" s="845"/>
      <c r="GMH45" s="845"/>
      <c r="GMI45" s="845"/>
      <c r="GMJ45" s="845"/>
      <c r="GMK45" s="921"/>
      <c r="GML45" s="845"/>
      <c r="GMM45" s="845"/>
      <c r="GMN45" s="845"/>
      <c r="GMO45" s="845"/>
      <c r="GMP45" s="845"/>
      <c r="GMQ45" s="845"/>
      <c r="GMR45" s="845"/>
      <c r="GMS45" s="921"/>
      <c r="GMT45" s="845"/>
      <c r="GMU45" s="845"/>
      <c r="GMV45" s="845"/>
      <c r="GMW45" s="845"/>
      <c r="GMX45" s="845"/>
      <c r="GMY45" s="845"/>
      <c r="GMZ45" s="845"/>
      <c r="GNA45" s="921"/>
      <c r="GNB45" s="845"/>
      <c r="GNC45" s="845"/>
      <c r="GND45" s="845"/>
      <c r="GNE45" s="845"/>
      <c r="GNF45" s="845"/>
      <c r="GNG45" s="845"/>
      <c r="GNH45" s="845"/>
      <c r="GNI45" s="921"/>
      <c r="GNJ45" s="845"/>
      <c r="GNK45" s="845"/>
      <c r="GNL45" s="845"/>
      <c r="GNM45" s="845"/>
      <c r="GNN45" s="845"/>
      <c r="GNO45" s="845"/>
      <c r="GNP45" s="845"/>
      <c r="GNQ45" s="921"/>
      <c r="GNR45" s="845"/>
      <c r="GNS45" s="845"/>
      <c r="GNT45" s="845"/>
      <c r="GNU45" s="845"/>
      <c r="GNV45" s="845"/>
      <c r="GNW45" s="845"/>
      <c r="GNX45" s="845"/>
      <c r="GNY45" s="921"/>
      <c r="GNZ45" s="845"/>
      <c r="GOA45" s="845"/>
      <c r="GOB45" s="845"/>
      <c r="GOC45" s="845"/>
      <c r="GOD45" s="845"/>
      <c r="GOE45" s="845"/>
      <c r="GOF45" s="845"/>
      <c r="GOG45" s="921"/>
      <c r="GOH45" s="845"/>
      <c r="GOI45" s="845"/>
      <c r="GOJ45" s="845"/>
      <c r="GOK45" s="845"/>
      <c r="GOL45" s="845"/>
      <c r="GOM45" s="845"/>
      <c r="GON45" s="845"/>
      <c r="GOO45" s="921"/>
      <c r="GOP45" s="845"/>
      <c r="GOQ45" s="845"/>
      <c r="GOR45" s="845"/>
      <c r="GOS45" s="845"/>
      <c r="GOT45" s="845"/>
      <c r="GOU45" s="845"/>
      <c r="GOV45" s="845"/>
      <c r="GOW45" s="921"/>
      <c r="GOX45" s="845"/>
      <c r="GOY45" s="845"/>
      <c r="GOZ45" s="845"/>
      <c r="GPA45" s="845"/>
      <c r="GPB45" s="845"/>
      <c r="GPC45" s="845"/>
      <c r="GPD45" s="845"/>
      <c r="GPE45" s="921"/>
      <c r="GPF45" s="845"/>
      <c r="GPG45" s="845"/>
      <c r="GPH45" s="845"/>
      <c r="GPI45" s="845"/>
      <c r="GPJ45" s="845"/>
      <c r="GPK45" s="845"/>
      <c r="GPL45" s="845"/>
      <c r="GPM45" s="921"/>
      <c r="GPN45" s="845"/>
      <c r="GPO45" s="845"/>
      <c r="GPP45" s="845"/>
      <c r="GPQ45" s="845"/>
      <c r="GPR45" s="845"/>
      <c r="GPS45" s="845"/>
      <c r="GPT45" s="845"/>
      <c r="GPU45" s="921"/>
      <c r="GPV45" s="845"/>
      <c r="GPW45" s="845"/>
      <c r="GPX45" s="845"/>
      <c r="GPY45" s="845"/>
      <c r="GPZ45" s="845"/>
      <c r="GQA45" s="845"/>
      <c r="GQB45" s="845"/>
      <c r="GQC45" s="921"/>
      <c r="GQD45" s="845"/>
      <c r="GQE45" s="845"/>
      <c r="GQF45" s="845"/>
      <c r="GQG45" s="845"/>
      <c r="GQH45" s="845"/>
      <c r="GQI45" s="845"/>
      <c r="GQJ45" s="845"/>
      <c r="GQK45" s="921"/>
      <c r="GQL45" s="845"/>
      <c r="GQM45" s="845"/>
      <c r="GQN45" s="845"/>
      <c r="GQO45" s="845"/>
      <c r="GQP45" s="845"/>
      <c r="GQQ45" s="845"/>
      <c r="GQR45" s="845"/>
      <c r="GQS45" s="921"/>
      <c r="GQT45" s="845"/>
      <c r="GQU45" s="845"/>
      <c r="GQV45" s="845"/>
      <c r="GQW45" s="845"/>
      <c r="GQX45" s="845"/>
      <c r="GQY45" s="845"/>
      <c r="GQZ45" s="845"/>
      <c r="GRA45" s="921"/>
      <c r="GRB45" s="845"/>
      <c r="GRC45" s="845"/>
      <c r="GRD45" s="845"/>
      <c r="GRE45" s="845"/>
      <c r="GRF45" s="845"/>
      <c r="GRG45" s="845"/>
      <c r="GRH45" s="845"/>
      <c r="GRI45" s="921"/>
      <c r="GRJ45" s="845"/>
      <c r="GRK45" s="845"/>
      <c r="GRL45" s="845"/>
      <c r="GRM45" s="845"/>
      <c r="GRN45" s="845"/>
      <c r="GRO45" s="845"/>
      <c r="GRP45" s="845"/>
      <c r="GRQ45" s="921"/>
      <c r="GRR45" s="845"/>
      <c r="GRS45" s="845"/>
      <c r="GRT45" s="845"/>
      <c r="GRU45" s="845"/>
      <c r="GRV45" s="845"/>
      <c r="GRW45" s="845"/>
      <c r="GRX45" s="845"/>
      <c r="GRY45" s="921"/>
      <c r="GRZ45" s="845"/>
      <c r="GSA45" s="845"/>
      <c r="GSB45" s="845"/>
      <c r="GSC45" s="845"/>
      <c r="GSD45" s="845"/>
      <c r="GSE45" s="845"/>
      <c r="GSF45" s="845"/>
      <c r="GSG45" s="921"/>
      <c r="GSH45" s="845"/>
      <c r="GSI45" s="845"/>
      <c r="GSJ45" s="845"/>
      <c r="GSK45" s="845"/>
      <c r="GSL45" s="845"/>
      <c r="GSM45" s="845"/>
      <c r="GSN45" s="845"/>
      <c r="GSO45" s="921"/>
      <c r="GSP45" s="845"/>
      <c r="GSQ45" s="845"/>
      <c r="GSR45" s="845"/>
      <c r="GSS45" s="845"/>
      <c r="GST45" s="845"/>
      <c r="GSU45" s="845"/>
      <c r="GSV45" s="845"/>
      <c r="GSW45" s="921"/>
      <c r="GSX45" s="845"/>
      <c r="GSY45" s="845"/>
      <c r="GSZ45" s="845"/>
      <c r="GTA45" s="845"/>
      <c r="GTB45" s="845"/>
      <c r="GTC45" s="845"/>
      <c r="GTD45" s="845"/>
      <c r="GTE45" s="921"/>
      <c r="GTF45" s="845"/>
      <c r="GTG45" s="845"/>
      <c r="GTH45" s="845"/>
      <c r="GTI45" s="845"/>
      <c r="GTJ45" s="845"/>
      <c r="GTK45" s="845"/>
      <c r="GTL45" s="845"/>
      <c r="GTM45" s="921"/>
      <c r="GTN45" s="845"/>
      <c r="GTO45" s="845"/>
      <c r="GTP45" s="845"/>
      <c r="GTQ45" s="845"/>
      <c r="GTR45" s="845"/>
      <c r="GTS45" s="845"/>
      <c r="GTT45" s="845"/>
      <c r="GTU45" s="921"/>
      <c r="GTV45" s="845"/>
      <c r="GTW45" s="845"/>
      <c r="GTX45" s="845"/>
      <c r="GTY45" s="845"/>
      <c r="GTZ45" s="845"/>
      <c r="GUA45" s="845"/>
      <c r="GUB45" s="845"/>
      <c r="GUC45" s="921"/>
      <c r="GUD45" s="845"/>
      <c r="GUE45" s="845"/>
      <c r="GUF45" s="845"/>
      <c r="GUG45" s="845"/>
      <c r="GUH45" s="845"/>
      <c r="GUI45" s="845"/>
      <c r="GUJ45" s="845"/>
      <c r="GUK45" s="921"/>
      <c r="GUL45" s="845"/>
      <c r="GUM45" s="845"/>
      <c r="GUN45" s="845"/>
      <c r="GUO45" s="845"/>
      <c r="GUP45" s="845"/>
      <c r="GUQ45" s="845"/>
      <c r="GUR45" s="845"/>
      <c r="GUS45" s="921"/>
      <c r="GUT45" s="845"/>
      <c r="GUU45" s="845"/>
      <c r="GUV45" s="845"/>
      <c r="GUW45" s="845"/>
      <c r="GUX45" s="845"/>
      <c r="GUY45" s="845"/>
      <c r="GUZ45" s="845"/>
      <c r="GVA45" s="921"/>
      <c r="GVB45" s="845"/>
      <c r="GVC45" s="845"/>
      <c r="GVD45" s="845"/>
      <c r="GVE45" s="845"/>
      <c r="GVF45" s="845"/>
      <c r="GVG45" s="845"/>
      <c r="GVH45" s="845"/>
      <c r="GVI45" s="921"/>
      <c r="GVJ45" s="845"/>
      <c r="GVK45" s="845"/>
      <c r="GVL45" s="845"/>
      <c r="GVM45" s="845"/>
      <c r="GVN45" s="845"/>
      <c r="GVO45" s="845"/>
      <c r="GVP45" s="845"/>
      <c r="GVQ45" s="921"/>
      <c r="GVR45" s="845"/>
      <c r="GVS45" s="845"/>
      <c r="GVT45" s="845"/>
      <c r="GVU45" s="845"/>
      <c r="GVV45" s="845"/>
      <c r="GVW45" s="845"/>
      <c r="GVX45" s="845"/>
      <c r="GVY45" s="921"/>
      <c r="GVZ45" s="845"/>
      <c r="GWA45" s="845"/>
      <c r="GWB45" s="845"/>
      <c r="GWC45" s="845"/>
      <c r="GWD45" s="845"/>
      <c r="GWE45" s="845"/>
      <c r="GWF45" s="845"/>
      <c r="GWG45" s="921"/>
      <c r="GWH45" s="845"/>
      <c r="GWI45" s="845"/>
      <c r="GWJ45" s="845"/>
      <c r="GWK45" s="845"/>
      <c r="GWL45" s="845"/>
      <c r="GWM45" s="845"/>
      <c r="GWN45" s="845"/>
      <c r="GWO45" s="921"/>
      <c r="GWP45" s="845"/>
      <c r="GWQ45" s="845"/>
      <c r="GWR45" s="845"/>
      <c r="GWS45" s="845"/>
      <c r="GWT45" s="845"/>
      <c r="GWU45" s="845"/>
      <c r="GWV45" s="845"/>
      <c r="GWW45" s="921"/>
      <c r="GWX45" s="845"/>
      <c r="GWY45" s="845"/>
      <c r="GWZ45" s="845"/>
      <c r="GXA45" s="845"/>
      <c r="GXB45" s="845"/>
      <c r="GXC45" s="845"/>
      <c r="GXD45" s="845"/>
      <c r="GXE45" s="921"/>
      <c r="GXF45" s="845"/>
      <c r="GXG45" s="845"/>
      <c r="GXH45" s="845"/>
      <c r="GXI45" s="845"/>
      <c r="GXJ45" s="845"/>
      <c r="GXK45" s="845"/>
      <c r="GXL45" s="845"/>
      <c r="GXM45" s="921"/>
      <c r="GXN45" s="845"/>
      <c r="GXO45" s="845"/>
      <c r="GXP45" s="845"/>
      <c r="GXQ45" s="845"/>
      <c r="GXR45" s="845"/>
      <c r="GXS45" s="845"/>
      <c r="GXT45" s="845"/>
      <c r="GXU45" s="921"/>
      <c r="GXV45" s="845"/>
      <c r="GXW45" s="845"/>
      <c r="GXX45" s="845"/>
      <c r="GXY45" s="845"/>
      <c r="GXZ45" s="845"/>
      <c r="GYA45" s="845"/>
      <c r="GYB45" s="845"/>
      <c r="GYC45" s="921"/>
      <c r="GYD45" s="845"/>
      <c r="GYE45" s="845"/>
      <c r="GYF45" s="845"/>
      <c r="GYG45" s="845"/>
      <c r="GYH45" s="845"/>
      <c r="GYI45" s="845"/>
      <c r="GYJ45" s="845"/>
      <c r="GYK45" s="921"/>
      <c r="GYL45" s="845"/>
      <c r="GYM45" s="845"/>
      <c r="GYN45" s="845"/>
      <c r="GYO45" s="845"/>
      <c r="GYP45" s="845"/>
      <c r="GYQ45" s="845"/>
      <c r="GYR45" s="845"/>
      <c r="GYS45" s="921"/>
      <c r="GYT45" s="845"/>
      <c r="GYU45" s="845"/>
      <c r="GYV45" s="845"/>
      <c r="GYW45" s="845"/>
      <c r="GYX45" s="845"/>
      <c r="GYY45" s="845"/>
      <c r="GYZ45" s="845"/>
      <c r="GZA45" s="921"/>
      <c r="GZB45" s="845"/>
      <c r="GZC45" s="845"/>
      <c r="GZD45" s="845"/>
      <c r="GZE45" s="845"/>
      <c r="GZF45" s="845"/>
      <c r="GZG45" s="845"/>
      <c r="GZH45" s="845"/>
      <c r="GZI45" s="921"/>
      <c r="GZJ45" s="845"/>
      <c r="GZK45" s="845"/>
      <c r="GZL45" s="845"/>
      <c r="GZM45" s="845"/>
      <c r="GZN45" s="845"/>
      <c r="GZO45" s="845"/>
      <c r="GZP45" s="845"/>
      <c r="GZQ45" s="921"/>
      <c r="GZR45" s="845"/>
      <c r="GZS45" s="845"/>
      <c r="GZT45" s="845"/>
      <c r="GZU45" s="845"/>
      <c r="GZV45" s="845"/>
      <c r="GZW45" s="845"/>
      <c r="GZX45" s="845"/>
      <c r="GZY45" s="921"/>
      <c r="GZZ45" s="845"/>
      <c r="HAA45" s="845"/>
      <c r="HAB45" s="845"/>
      <c r="HAC45" s="845"/>
      <c r="HAD45" s="845"/>
      <c r="HAE45" s="845"/>
      <c r="HAF45" s="845"/>
      <c r="HAG45" s="921"/>
      <c r="HAH45" s="845"/>
      <c r="HAI45" s="845"/>
      <c r="HAJ45" s="845"/>
      <c r="HAK45" s="845"/>
      <c r="HAL45" s="845"/>
      <c r="HAM45" s="845"/>
      <c r="HAN45" s="845"/>
      <c r="HAO45" s="921"/>
      <c r="HAP45" s="845"/>
      <c r="HAQ45" s="845"/>
      <c r="HAR45" s="845"/>
      <c r="HAS45" s="845"/>
      <c r="HAT45" s="845"/>
      <c r="HAU45" s="845"/>
      <c r="HAV45" s="845"/>
      <c r="HAW45" s="921"/>
      <c r="HAX45" s="845"/>
      <c r="HAY45" s="845"/>
      <c r="HAZ45" s="845"/>
      <c r="HBA45" s="845"/>
      <c r="HBB45" s="845"/>
      <c r="HBC45" s="845"/>
      <c r="HBD45" s="845"/>
      <c r="HBE45" s="921"/>
      <c r="HBF45" s="845"/>
      <c r="HBG45" s="845"/>
      <c r="HBH45" s="845"/>
      <c r="HBI45" s="845"/>
      <c r="HBJ45" s="845"/>
      <c r="HBK45" s="845"/>
      <c r="HBL45" s="845"/>
      <c r="HBM45" s="921"/>
      <c r="HBN45" s="845"/>
      <c r="HBO45" s="845"/>
      <c r="HBP45" s="845"/>
      <c r="HBQ45" s="845"/>
      <c r="HBR45" s="845"/>
      <c r="HBS45" s="845"/>
      <c r="HBT45" s="845"/>
      <c r="HBU45" s="921"/>
      <c r="HBV45" s="845"/>
      <c r="HBW45" s="845"/>
      <c r="HBX45" s="845"/>
      <c r="HBY45" s="845"/>
      <c r="HBZ45" s="845"/>
      <c r="HCA45" s="845"/>
      <c r="HCB45" s="845"/>
      <c r="HCC45" s="921"/>
      <c r="HCD45" s="845"/>
      <c r="HCE45" s="845"/>
      <c r="HCF45" s="845"/>
      <c r="HCG45" s="845"/>
      <c r="HCH45" s="845"/>
      <c r="HCI45" s="845"/>
      <c r="HCJ45" s="845"/>
      <c r="HCK45" s="921"/>
      <c r="HCL45" s="845"/>
      <c r="HCM45" s="845"/>
      <c r="HCN45" s="845"/>
      <c r="HCO45" s="845"/>
      <c r="HCP45" s="845"/>
      <c r="HCQ45" s="845"/>
      <c r="HCR45" s="845"/>
      <c r="HCS45" s="921"/>
      <c r="HCT45" s="845"/>
      <c r="HCU45" s="845"/>
      <c r="HCV45" s="845"/>
      <c r="HCW45" s="845"/>
      <c r="HCX45" s="845"/>
      <c r="HCY45" s="845"/>
      <c r="HCZ45" s="845"/>
      <c r="HDA45" s="921"/>
      <c r="HDB45" s="845"/>
      <c r="HDC45" s="845"/>
      <c r="HDD45" s="845"/>
      <c r="HDE45" s="845"/>
      <c r="HDF45" s="845"/>
      <c r="HDG45" s="845"/>
      <c r="HDH45" s="845"/>
      <c r="HDI45" s="921"/>
      <c r="HDJ45" s="845"/>
      <c r="HDK45" s="845"/>
      <c r="HDL45" s="845"/>
      <c r="HDM45" s="845"/>
      <c r="HDN45" s="845"/>
      <c r="HDO45" s="845"/>
      <c r="HDP45" s="845"/>
      <c r="HDQ45" s="921"/>
      <c r="HDR45" s="845"/>
      <c r="HDS45" s="845"/>
      <c r="HDT45" s="845"/>
      <c r="HDU45" s="845"/>
      <c r="HDV45" s="845"/>
      <c r="HDW45" s="845"/>
      <c r="HDX45" s="845"/>
      <c r="HDY45" s="921"/>
      <c r="HDZ45" s="845"/>
      <c r="HEA45" s="845"/>
      <c r="HEB45" s="845"/>
      <c r="HEC45" s="845"/>
      <c r="HED45" s="845"/>
      <c r="HEE45" s="845"/>
      <c r="HEF45" s="845"/>
      <c r="HEG45" s="921"/>
      <c r="HEH45" s="845"/>
      <c r="HEI45" s="845"/>
      <c r="HEJ45" s="845"/>
      <c r="HEK45" s="845"/>
      <c r="HEL45" s="845"/>
      <c r="HEM45" s="845"/>
      <c r="HEN45" s="845"/>
      <c r="HEO45" s="921"/>
      <c r="HEP45" s="845"/>
      <c r="HEQ45" s="845"/>
      <c r="HER45" s="845"/>
      <c r="HES45" s="845"/>
      <c r="HET45" s="845"/>
      <c r="HEU45" s="845"/>
      <c r="HEV45" s="845"/>
      <c r="HEW45" s="921"/>
      <c r="HEX45" s="845"/>
      <c r="HEY45" s="845"/>
      <c r="HEZ45" s="845"/>
      <c r="HFA45" s="845"/>
      <c r="HFB45" s="845"/>
      <c r="HFC45" s="845"/>
      <c r="HFD45" s="845"/>
      <c r="HFE45" s="921"/>
      <c r="HFF45" s="845"/>
      <c r="HFG45" s="845"/>
      <c r="HFH45" s="845"/>
      <c r="HFI45" s="845"/>
      <c r="HFJ45" s="845"/>
      <c r="HFK45" s="845"/>
      <c r="HFL45" s="845"/>
      <c r="HFM45" s="921"/>
      <c r="HFN45" s="845"/>
      <c r="HFO45" s="845"/>
      <c r="HFP45" s="845"/>
      <c r="HFQ45" s="845"/>
      <c r="HFR45" s="845"/>
      <c r="HFS45" s="845"/>
      <c r="HFT45" s="845"/>
      <c r="HFU45" s="921"/>
      <c r="HFV45" s="845"/>
      <c r="HFW45" s="845"/>
      <c r="HFX45" s="845"/>
      <c r="HFY45" s="845"/>
      <c r="HFZ45" s="845"/>
      <c r="HGA45" s="845"/>
      <c r="HGB45" s="845"/>
      <c r="HGC45" s="921"/>
      <c r="HGD45" s="845"/>
      <c r="HGE45" s="845"/>
      <c r="HGF45" s="845"/>
      <c r="HGG45" s="845"/>
      <c r="HGH45" s="845"/>
      <c r="HGI45" s="845"/>
      <c r="HGJ45" s="845"/>
      <c r="HGK45" s="921"/>
      <c r="HGL45" s="845"/>
      <c r="HGM45" s="845"/>
      <c r="HGN45" s="845"/>
      <c r="HGO45" s="845"/>
      <c r="HGP45" s="845"/>
      <c r="HGQ45" s="845"/>
      <c r="HGR45" s="845"/>
      <c r="HGS45" s="921"/>
      <c r="HGT45" s="845"/>
      <c r="HGU45" s="845"/>
      <c r="HGV45" s="845"/>
      <c r="HGW45" s="845"/>
      <c r="HGX45" s="845"/>
      <c r="HGY45" s="845"/>
      <c r="HGZ45" s="845"/>
      <c r="HHA45" s="921"/>
      <c r="HHB45" s="845"/>
      <c r="HHC45" s="845"/>
      <c r="HHD45" s="845"/>
      <c r="HHE45" s="845"/>
      <c r="HHF45" s="845"/>
      <c r="HHG45" s="845"/>
      <c r="HHH45" s="845"/>
      <c r="HHI45" s="921"/>
      <c r="HHJ45" s="845"/>
      <c r="HHK45" s="845"/>
      <c r="HHL45" s="845"/>
      <c r="HHM45" s="845"/>
      <c r="HHN45" s="845"/>
      <c r="HHO45" s="845"/>
      <c r="HHP45" s="845"/>
      <c r="HHQ45" s="921"/>
      <c r="HHR45" s="845"/>
      <c r="HHS45" s="845"/>
      <c r="HHT45" s="845"/>
      <c r="HHU45" s="845"/>
      <c r="HHV45" s="845"/>
      <c r="HHW45" s="845"/>
      <c r="HHX45" s="845"/>
      <c r="HHY45" s="921"/>
      <c r="HHZ45" s="845"/>
      <c r="HIA45" s="845"/>
      <c r="HIB45" s="845"/>
      <c r="HIC45" s="845"/>
      <c r="HID45" s="845"/>
      <c r="HIE45" s="845"/>
      <c r="HIF45" s="845"/>
      <c r="HIG45" s="921"/>
      <c r="HIH45" s="845"/>
      <c r="HII45" s="845"/>
      <c r="HIJ45" s="845"/>
      <c r="HIK45" s="845"/>
      <c r="HIL45" s="845"/>
      <c r="HIM45" s="845"/>
      <c r="HIN45" s="845"/>
      <c r="HIO45" s="921"/>
      <c r="HIP45" s="845"/>
      <c r="HIQ45" s="845"/>
      <c r="HIR45" s="845"/>
      <c r="HIS45" s="845"/>
      <c r="HIT45" s="845"/>
      <c r="HIU45" s="845"/>
      <c r="HIV45" s="845"/>
      <c r="HIW45" s="921"/>
      <c r="HIX45" s="845"/>
      <c r="HIY45" s="845"/>
      <c r="HIZ45" s="845"/>
      <c r="HJA45" s="845"/>
      <c r="HJB45" s="845"/>
      <c r="HJC45" s="845"/>
      <c r="HJD45" s="845"/>
      <c r="HJE45" s="921"/>
      <c r="HJF45" s="845"/>
      <c r="HJG45" s="845"/>
      <c r="HJH45" s="845"/>
      <c r="HJI45" s="845"/>
      <c r="HJJ45" s="845"/>
      <c r="HJK45" s="845"/>
      <c r="HJL45" s="845"/>
      <c r="HJM45" s="921"/>
      <c r="HJN45" s="845"/>
      <c r="HJO45" s="845"/>
      <c r="HJP45" s="845"/>
      <c r="HJQ45" s="845"/>
      <c r="HJR45" s="845"/>
      <c r="HJS45" s="845"/>
      <c r="HJT45" s="845"/>
      <c r="HJU45" s="921"/>
      <c r="HJV45" s="845"/>
      <c r="HJW45" s="845"/>
      <c r="HJX45" s="845"/>
      <c r="HJY45" s="845"/>
      <c r="HJZ45" s="845"/>
      <c r="HKA45" s="845"/>
      <c r="HKB45" s="845"/>
      <c r="HKC45" s="921"/>
      <c r="HKD45" s="845"/>
      <c r="HKE45" s="845"/>
      <c r="HKF45" s="845"/>
      <c r="HKG45" s="845"/>
      <c r="HKH45" s="845"/>
      <c r="HKI45" s="845"/>
      <c r="HKJ45" s="845"/>
      <c r="HKK45" s="921"/>
      <c r="HKL45" s="845"/>
      <c r="HKM45" s="845"/>
      <c r="HKN45" s="845"/>
      <c r="HKO45" s="845"/>
      <c r="HKP45" s="845"/>
      <c r="HKQ45" s="845"/>
      <c r="HKR45" s="845"/>
      <c r="HKS45" s="921"/>
      <c r="HKT45" s="845"/>
      <c r="HKU45" s="845"/>
      <c r="HKV45" s="845"/>
      <c r="HKW45" s="845"/>
      <c r="HKX45" s="845"/>
      <c r="HKY45" s="845"/>
      <c r="HKZ45" s="845"/>
      <c r="HLA45" s="921"/>
      <c r="HLB45" s="845"/>
      <c r="HLC45" s="845"/>
      <c r="HLD45" s="845"/>
      <c r="HLE45" s="845"/>
      <c r="HLF45" s="845"/>
      <c r="HLG45" s="845"/>
      <c r="HLH45" s="845"/>
      <c r="HLI45" s="921"/>
      <c r="HLJ45" s="845"/>
      <c r="HLK45" s="845"/>
      <c r="HLL45" s="845"/>
      <c r="HLM45" s="845"/>
      <c r="HLN45" s="845"/>
      <c r="HLO45" s="845"/>
      <c r="HLP45" s="845"/>
      <c r="HLQ45" s="921"/>
      <c r="HLR45" s="845"/>
      <c r="HLS45" s="845"/>
      <c r="HLT45" s="845"/>
      <c r="HLU45" s="845"/>
      <c r="HLV45" s="845"/>
      <c r="HLW45" s="845"/>
      <c r="HLX45" s="845"/>
      <c r="HLY45" s="921"/>
      <c r="HLZ45" s="845"/>
      <c r="HMA45" s="845"/>
      <c r="HMB45" s="845"/>
      <c r="HMC45" s="845"/>
      <c r="HMD45" s="845"/>
      <c r="HME45" s="845"/>
      <c r="HMF45" s="845"/>
      <c r="HMG45" s="921"/>
      <c r="HMH45" s="845"/>
      <c r="HMI45" s="845"/>
      <c r="HMJ45" s="845"/>
      <c r="HMK45" s="845"/>
      <c r="HML45" s="845"/>
      <c r="HMM45" s="845"/>
      <c r="HMN45" s="845"/>
      <c r="HMO45" s="921"/>
      <c r="HMP45" s="845"/>
      <c r="HMQ45" s="845"/>
      <c r="HMR45" s="845"/>
      <c r="HMS45" s="845"/>
      <c r="HMT45" s="845"/>
      <c r="HMU45" s="845"/>
      <c r="HMV45" s="845"/>
      <c r="HMW45" s="921"/>
      <c r="HMX45" s="845"/>
      <c r="HMY45" s="845"/>
      <c r="HMZ45" s="845"/>
      <c r="HNA45" s="845"/>
      <c r="HNB45" s="845"/>
      <c r="HNC45" s="845"/>
      <c r="HND45" s="845"/>
      <c r="HNE45" s="921"/>
      <c r="HNF45" s="845"/>
      <c r="HNG45" s="845"/>
      <c r="HNH45" s="845"/>
      <c r="HNI45" s="845"/>
      <c r="HNJ45" s="845"/>
      <c r="HNK45" s="845"/>
      <c r="HNL45" s="845"/>
      <c r="HNM45" s="921"/>
      <c r="HNN45" s="845"/>
      <c r="HNO45" s="845"/>
      <c r="HNP45" s="845"/>
      <c r="HNQ45" s="845"/>
      <c r="HNR45" s="845"/>
      <c r="HNS45" s="845"/>
      <c r="HNT45" s="845"/>
      <c r="HNU45" s="921"/>
      <c r="HNV45" s="845"/>
      <c r="HNW45" s="845"/>
      <c r="HNX45" s="845"/>
      <c r="HNY45" s="845"/>
      <c r="HNZ45" s="845"/>
      <c r="HOA45" s="845"/>
      <c r="HOB45" s="845"/>
      <c r="HOC45" s="921"/>
      <c r="HOD45" s="845"/>
      <c r="HOE45" s="845"/>
      <c r="HOF45" s="845"/>
      <c r="HOG45" s="845"/>
      <c r="HOH45" s="845"/>
      <c r="HOI45" s="845"/>
      <c r="HOJ45" s="845"/>
      <c r="HOK45" s="921"/>
      <c r="HOL45" s="845"/>
      <c r="HOM45" s="845"/>
      <c r="HON45" s="845"/>
      <c r="HOO45" s="845"/>
      <c r="HOP45" s="845"/>
      <c r="HOQ45" s="845"/>
      <c r="HOR45" s="845"/>
      <c r="HOS45" s="921"/>
      <c r="HOT45" s="845"/>
      <c r="HOU45" s="845"/>
      <c r="HOV45" s="845"/>
      <c r="HOW45" s="845"/>
      <c r="HOX45" s="845"/>
      <c r="HOY45" s="845"/>
      <c r="HOZ45" s="845"/>
      <c r="HPA45" s="921"/>
      <c r="HPB45" s="845"/>
      <c r="HPC45" s="845"/>
      <c r="HPD45" s="845"/>
      <c r="HPE45" s="845"/>
      <c r="HPF45" s="845"/>
      <c r="HPG45" s="845"/>
      <c r="HPH45" s="845"/>
      <c r="HPI45" s="921"/>
      <c r="HPJ45" s="845"/>
      <c r="HPK45" s="845"/>
      <c r="HPL45" s="845"/>
      <c r="HPM45" s="845"/>
      <c r="HPN45" s="845"/>
      <c r="HPO45" s="845"/>
      <c r="HPP45" s="845"/>
      <c r="HPQ45" s="921"/>
      <c r="HPR45" s="845"/>
      <c r="HPS45" s="845"/>
      <c r="HPT45" s="845"/>
      <c r="HPU45" s="845"/>
      <c r="HPV45" s="845"/>
      <c r="HPW45" s="845"/>
      <c r="HPX45" s="845"/>
      <c r="HPY45" s="921"/>
      <c r="HPZ45" s="845"/>
      <c r="HQA45" s="845"/>
      <c r="HQB45" s="845"/>
      <c r="HQC45" s="845"/>
      <c r="HQD45" s="845"/>
      <c r="HQE45" s="845"/>
      <c r="HQF45" s="845"/>
      <c r="HQG45" s="921"/>
      <c r="HQH45" s="845"/>
      <c r="HQI45" s="845"/>
      <c r="HQJ45" s="845"/>
      <c r="HQK45" s="845"/>
      <c r="HQL45" s="845"/>
      <c r="HQM45" s="845"/>
      <c r="HQN45" s="845"/>
      <c r="HQO45" s="921"/>
      <c r="HQP45" s="845"/>
      <c r="HQQ45" s="845"/>
      <c r="HQR45" s="845"/>
      <c r="HQS45" s="845"/>
      <c r="HQT45" s="845"/>
      <c r="HQU45" s="845"/>
      <c r="HQV45" s="845"/>
      <c r="HQW45" s="921"/>
      <c r="HQX45" s="845"/>
      <c r="HQY45" s="845"/>
      <c r="HQZ45" s="845"/>
      <c r="HRA45" s="845"/>
      <c r="HRB45" s="845"/>
      <c r="HRC45" s="845"/>
      <c r="HRD45" s="845"/>
      <c r="HRE45" s="921"/>
      <c r="HRF45" s="845"/>
      <c r="HRG45" s="845"/>
      <c r="HRH45" s="845"/>
      <c r="HRI45" s="845"/>
      <c r="HRJ45" s="845"/>
      <c r="HRK45" s="845"/>
      <c r="HRL45" s="845"/>
      <c r="HRM45" s="921"/>
      <c r="HRN45" s="845"/>
      <c r="HRO45" s="845"/>
      <c r="HRP45" s="845"/>
      <c r="HRQ45" s="845"/>
      <c r="HRR45" s="845"/>
      <c r="HRS45" s="845"/>
      <c r="HRT45" s="845"/>
      <c r="HRU45" s="921"/>
      <c r="HRV45" s="845"/>
      <c r="HRW45" s="845"/>
      <c r="HRX45" s="845"/>
      <c r="HRY45" s="845"/>
      <c r="HRZ45" s="845"/>
      <c r="HSA45" s="845"/>
      <c r="HSB45" s="845"/>
      <c r="HSC45" s="921"/>
      <c r="HSD45" s="845"/>
      <c r="HSE45" s="845"/>
      <c r="HSF45" s="845"/>
      <c r="HSG45" s="845"/>
      <c r="HSH45" s="845"/>
      <c r="HSI45" s="845"/>
      <c r="HSJ45" s="845"/>
      <c r="HSK45" s="921"/>
      <c r="HSL45" s="845"/>
      <c r="HSM45" s="845"/>
      <c r="HSN45" s="845"/>
      <c r="HSO45" s="845"/>
      <c r="HSP45" s="845"/>
      <c r="HSQ45" s="845"/>
      <c r="HSR45" s="845"/>
      <c r="HSS45" s="921"/>
      <c r="HST45" s="845"/>
      <c r="HSU45" s="845"/>
      <c r="HSV45" s="845"/>
      <c r="HSW45" s="845"/>
      <c r="HSX45" s="845"/>
      <c r="HSY45" s="845"/>
      <c r="HSZ45" s="845"/>
      <c r="HTA45" s="921"/>
      <c r="HTB45" s="845"/>
      <c r="HTC45" s="845"/>
      <c r="HTD45" s="845"/>
      <c r="HTE45" s="845"/>
      <c r="HTF45" s="845"/>
      <c r="HTG45" s="845"/>
      <c r="HTH45" s="845"/>
      <c r="HTI45" s="921"/>
      <c r="HTJ45" s="845"/>
      <c r="HTK45" s="845"/>
      <c r="HTL45" s="845"/>
      <c r="HTM45" s="845"/>
      <c r="HTN45" s="845"/>
      <c r="HTO45" s="845"/>
      <c r="HTP45" s="845"/>
      <c r="HTQ45" s="921"/>
      <c r="HTR45" s="845"/>
      <c r="HTS45" s="845"/>
      <c r="HTT45" s="845"/>
      <c r="HTU45" s="845"/>
      <c r="HTV45" s="845"/>
      <c r="HTW45" s="845"/>
      <c r="HTX45" s="845"/>
      <c r="HTY45" s="921"/>
      <c r="HTZ45" s="845"/>
      <c r="HUA45" s="845"/>
      <c r="HUB45" s="845"/>
      <c r="HUC45" s="845"/>
      <c r="HUD45" s="845"/>
      <c r="HUE45" s="845"/>
      <c r="HUF45" s="845"/>
      <c r="HUG45" s="921"/>
      <c r="HUH45" s="845"/>
      <c r="HUI45" s="845"/>
      <c r="HUJ45" s="845"/>
      <c r="HUK45" s="845"/>
      <c r="HUL45" s="845"/>
      <c r="HUM45" s="845"/>
      <c r="HUN45" s="845"/>
      <c r="HUO45" s="921"/>
      <c r="HUP45" s="845"/>
      <c r="HUQ45" s="845"/>
      <c r="HUR45" s="845"/>
      <c r="HUS45" s="845"/>
      <c r="HUT45" s="845"/>
      <c r="HUU45" s="845"/>
      <c r="HUV45" s="845"/>
      <c r="HUW45" s="921"/>
      <c r="HUX45" s="845"/>
      <c r="HUY45" s="845"/>
      <c r="HUZ45" s="845"/>
      <c r="HVA45" s="845"/>
      <c r="HVB45" s="845"/>
      <c r="HVC45" s="845"/>
      <c r="HVD45" s="845"/>
      <c r="HVE45" s="921"/>
      <c r="HVF45" s="845"/>
      <c r="HVG45" s="845"/>
      <c r="HVH45" s="845"/>
      <c r="HVI45" s="845"/>
      <c r="HVJ45" s="845"/>
      <c r="HVK45" s="845"/>
      <c r="HVL45" s="845"/>
      <c r="HVM45" s="921"/>
      <c r="HVN45" s="845"/>
      <c r="HVO45" s="845"/>
      <c r="HVP45" s="845"/>
      <c r="HVQ45" s="845"/>
      <c r="HVR45" s="845"/>
      <c r="HVS45" s="845"/>
      <c r="HVT45" s="845"/>
      <c r="HVU45" s="921"/>
      <c r="HVV45" s="845"/>
      <c r="HVW45" s="845"/>
      <c r="HVX45" s="845"/>
      <c r="HVY45" s="845"/>
      <c r="HVZ45" s="845"/>
      <c r="HWA45" s="845"/>
      <c r="HWB45" s="845"/>
      <c r="HWC45" s="921"/>
      <c r="HWD45" s="845"/>
      <c r="HWE45" s="845"/>
      <c r="HWF45" s="845"/>
      <c r="HWG45" s="845"/>
      <c r="HWH45" s="845"/>
      <c r="HWI45" s="845"/>
      <c r="HWJ45" s="845"/>
      <c r="HWK45" s="921"/>
      <c r="HWL45" s="845"/>
      <c r="HWM45" s="845"/>
      <c r="HWN45" s="845"/>
      <c r="HWO45" s="845"/>
      <c r="HWP45" s="845"/>
      <c r="HWQ45" s="845"/>
      <c r="HWR45" s="845"/>
      <c r="HWS45" s="921"/>
      <c r="HWT45" s="845"/>
      <c r="HWU45" s="845"/>
      <c r="HWV45" s="845"/>
      <c r="HWW45" s="845"/>
      <c r="HWX45" s="845"/>
      <c r="HWY45" s="845"/>
      <c r="HWZ45" s="845"/>
      <c r="HXA45" s="921"/>
      <c r="HXB45" s="845"/>
      <c r="HXC45" s="845"/>
      <c r="HXD45" s="845"/>
      <c r="HXE45" s="845"/>
      <c r="HXF45" s="845"/>
      <c r="HXG45" s="845"/>
      <c r="HXH45" s="845"/>
      <c r="HXI45" s="921"/>
      <c r="HXJ45" s="845"/>
      <c r="HXK45" s="845"/>
      <c r="HXL45" s="845"/>
      <c r="HXM45" s="845"/>
      <c r="HXN45" s="845"/>
      <c r="HXO45" s="845"/>
      <c r="HXP45" s="845"/>
      <c r="HXQ45" s="921"/>
      <c r="HXR45" s="845"/>
      <c r="HXS45" s="845"/>
      <c r="HXT45" s="845"/>
      <c r="HXU45" s="845"/>
      <c r="HXV45" s="845"/>
      <c r="HXW45" s="845"/>
      <c r="HXX45" s="845"/>
      <c r="HXY45" s="921"/>
      <c r="HXZ45" s="845"/>
      <c r="HYA45" s="845"/>
      <c r="HYB45" s="845"/>
      <c r="HYC45" s="845"/>
      <c r="HYD45" s="845"/>
      <c r="HYE45" s="845"/>
      <c r="HYF45" s="845"/>
      <c r="HYG45" s="921"/>
      <c r="HYH45" s="845"/>
      <c r="HYI45" s="845"/>
      <c r="HYJ45" s="845"/>
      <c r="HYK45" s="845"/>
      <c r="HYL45" s="845"/>
      <c r="HYM45" s="845"/>
      <c r="HYN45" s="845"/>
      <c r="HYO45" s="921"/>
      <c r="HYP45" s="845"/>
      <c r="HYQ45" s="845"/>
      <c r="HYR45" s="845"/>
      <c r="HYS45" s="845"/>
      <c r="HYT45" s="845"/>
      <c r="HYU45" s="845"/>
      <c r="HYV45" s="845"/>
      <c r="HYW45" s="921"/>
      <c r="HYX45" s="845"/>
      <c r="HYY45" s="845"/>
      <c r="HYZ45" s="845"/>
      <c r="HZA45" s="845"/>
      <c r="HZB45" s="845"/>
      <c r="HZC45" s="845"/>
      <c r="HZD45" s="845"/>
      <c r="HZE45" s="921"/>
      <c r="HZF45" s="845"/>
      <c r="HZG45" s="845"/>
      <c r="HZH45" s="845"/>
      <c r="HZI45" s="845"/>
      <c r="HZJ45" s="845"/>
      <c r="HZK45" s="845"/>
      <c r="HZL45" s="845"/>
      <c r="HZM45" s="921"/>
      <c r="HZN45" s="845"/>
      <c r="HZO45" s="845"/>
      <c r="HZP45" s="845"/>
      <c r="HZQ45" s="845"/>
      <c r="HZR45" s="845"/>
      <c r="HZS45" s="845"/>
      <c r="HZT45" s="845"/>
      <c r="HZU45" s="921"/>
      <c r="HZV45" s="845"/>
      <c r="HZW45" s="845"/>
      <c r="HZX45" s="845"/>
      <c r="HZY45" s="845"/>
      <c r="HZZ45" s="845"/>
      <c r="IAA45" s="845"/>
      <c r="IAB45" s="845"/>
      <c r="IAC45" s="921"/>
      <c r="IAD45" s="845"/>
      <c r="IAE45" s="845"/>
      <c r="IAF45" s="845"/>
      <c r="IAG45" s="845"/>
      <c r="IAH45" s="845"/>
      <c r="IAI45" s="845"/>
      <c r="IAJ45" s="845"/>
      <c r="IAK45" s="921"/>
      <c r="IAL45" s="845"/>
      <c r="IAM45" s="845"/>
      <c r="IAN45" s="845"/>
      <c r="IAO45" s="845"/>
      <c r="IAP45" s="845"/>
      <c r="IAQ45" s="845"/>
      <c r="IAR45" s="845"/>
      <c r="IAS45" s="921"/>
      <c r="IAT45" s="845"/>
      <c r="IAU45" s="845"/>
      <c r="IAV45" s="845"/>
      <c r="IAW45" s="845"/>
      <c r="IAX45" s="845"/>
      <c r="IAY45" s="845"/>
      <c r="IAZ45" s="845"/>
      <c r="IBA45" s="921"/>
      <c r="IBB45" s="845"/>
      <c r="IBC45" s="845"/>
      <c r="IBD45" s="845"/>
      <c r="IBE45" s="845"/>
      <c r="IBF45" s="845"/>
      <c r="IBG45" s="845"/>
      <c r="IBH45" s="845"/>
      <c r="IBI45" s="921"/>
      <c r="IBJ45" s="845"/>
      <c r="IBK45" s="845"/>
      <c r="IBL45" s="845"/>
      <c r="IBM45" s="845"/>
      <c r="IBN45" s="845"/>
      <c r="IBO45" s="845"/>
      <c r="IBP45" s="845"/>
      <c r="IBQ45" s="921"/>
      <c r="IBR45" s="845"/>
      <c r="IBS45" s="845"/>
      <c r="IBT45" s="845"/>
      <c r="IBU45" s="845"/>
      <c r="IBV45" s="845"/>
      <c r="IBW45" s="845"/>
      <c r="IBX45" s="845"/>
      <c r="IBY45" s="921"/>
      <c r="IBZ45" s="845"/>
      <c r="ICA45" s="845"/>
      <c r="ICB45" s="845"/>
      <c r="ICC45" s="845"/>
      <c r="ICD45" s="845"/>
      <c r="ICE45" s="845"/>
      <c r="ICF45" s="845"/>
      <c r="ICG45" s="921"/>
      <c r="ICH45" s="845"/>
      <c r="ICI45" s="845"/>
      <c r="ICJ45" s="845"/>
      <c r="ICK45" s="845"/>
      <c r="ICL45" s="845"/>
      <c r="ICM45" s="845"/>
      <c r="ICN45" s="845"/>
      <c r="ICO45" s="921"/>
      <c r="ICP45" s="845"/>
      <c r="ICQ45" s="845"/>
      <c r="ICR45" s="845"/>
      <c r="ICS45" s="845"/>
      <c r="ICT45" s="845"/>
      <c r="ICU45" s="845"/>
      <c r="ICV45" s="845"/>
      <c r="ICW45" s="921"/>
      <c r="ICX45" s="845"/>
      <c r="ICY45" s="845"/>
      <c r="ICZ45" s="845"/>
      <c r="IDA45" s="845"/>
      <c r="IDB45" s="845"/>
      <c r="IDC45" s="845"/>
      <c r="IDD45" s="845"/>
      <c r="IDE45" s="921"/>
      <c r="IDF45" s="845"/>
      <c r="IDG45" s="845"/>
      <c r="IDH45" s="845"/>
      <c r="IDI45" s="845"/>
      <c r="IDJ45" s="845"/>
      <c r="IDK45" s="845"/>
      <c r="IDL45" s="845"/>
      <c r="IDM45" s="921"/>
      <c r="IDN45" s="845"/>
      <c r="IDO45" s="845"/>
      <c r="IDP45" s="845"/>
      <c r="IDQ45" s="845"/>
      <c r="IDR45" s="845"/>
      <c r="IDS45" s="845"/>
      <c r="IDT45" s="845"/>
      <c r="IDU45" s="921"/>
      <c r="IDV45" s="845"/>
      <c r="IDW45" s="845"/>
      <c r="IDX45" s="845"/>
      <c r="IDY45" s="845"/>
      <c r="IDZ45" s="845"/>
      <c r="IEA45" s="845"/>
      <c r="IEB45" s="845"/>
      <c r="IEC45" s="921"/>
      <c r="IED45" s="845"/>
      <c r="IEE45" s="845"/>
      <c r="IEF45" s="845"/>
      <c r="IEG45" s="845"/>
      <c r="IEH45" s="845"/>
      <c r="IEI45" s="845"/>
      <c r="IEJ45" s="845"/>
      <c r="IEK45" s="921"/>
      <c r="IEL45" s="845"/>
      <c r="IEM45" s="845"/>
      <c r="IEN45" s="845"/>
      <c r="IEO45" s="845"/>
      <c r="IEP45" s="845"/>
      <c r="IEQ45" s="845"/>
      <c r="IER45" s="845"/>
      <c r="IES45" s="921"/>
      <c r="IET45" s="845"/>
      <c r="IEU45" s="845"/>
      <c r="IEV45" s="845"/>
      <c r="IEW45" s="845"/>
      <c r="IEX45" s="845"/>
      <c r="IEY45" s="845"/>
      <c r="IEZ45" s="845"/>
      <c r="IFA45" s="921"/>
      <c r="IFB45" s="845"/>
      <c r="IFC45" s="845"/>
      <c r="IFD45" s="845"/>
      <c r="IFE45" s="845"/>
      <c r="IFF45" s="845"/>
      <c r="IFG45" s="845"/>
      <c r="IFH45" s="845"/>
      <c r="IFI45" s="921"/>
      <c r="IFJ45" s="845"/>
      <c r="IFK45" s="845"/>
      <c r="IFL45" s="845"/>
      <c r="IFM45" s="845"/>
      <c r="IFN45" s="845"/>
      <c r="IFO45" s="845"/>
      <c r="IFP45" s="845"/>
      <c r="IFQ45" s="921"/>
      <c r="IFR45" s="845"/>
      <c r="IFS45" s="845"/>
      <c r="IFT45" s="845"/>
      <c r="IFU45" s="845"/>
      <c r="IFV45" s="845"/>
      <c r="IFW45" s="845"/>
      <c r="IFX45" s="845"/>
      <c r="IFY45" s="921"/>
      <c r="IFZ45" s="845"/>
      <c r="IGA45" s="845"/>
      <c r="IGB45" s="845"/>
      <c r="IGC45" s="845"/>
      <c r="IGD45" s="845"/>
      <c r="IGE45" s="845"/>
      <c r="IGF45" s="845"/>
      <c r="IGG45" s="921"/>
      <c r="IGH45" s="845"/>
      <c r="IGI45" s="845"/>
      <c r="IGJ45" s="845"/>
      <c r="IGK45" s="845"/>
      <c r="IGL45" s="845"/>
      <c r="IGM45" s="845"/>
      <c r="IGN45" s="845"/>
      <c r="IGO45" s="921"/>
      <c r="IGP45" s="845"/>
      <c r="IGQ45" s="845"/>
      <c r="IGR45" s="845"/>
      <c r="IGS45" s="845"/>
      <c r="IGT45" s="845"/>
      <c r="IGU45" s="845"/>
      <c r="IGV45" s="845"/>
      <c r="IGW45" s="921"/>
      <c r="IGX45" s="845"/>
      <c r="IGY45" s="845"/>
      <c r="IGZ45" s="845"/>
      <c r="IHA45" s="845"/>
      <c r="IHB45" s="845"/>
      <c r="IHC45" s="845"/>
      <c r="IHD45" s="845"/>
      <c r="IHE45" s="921"/>
      <c r="IHF45" s="845"/>
      <c r="IHG45" s="845"/>
      <c r="IHH45" s="845"/>
      <c r="IHI45" s="845"/>
      <c r="IHJ45" s="845"/>
      <c r="IHK45" s="845"/>
      <c r="IHL45" s="845"/>
      <c r="IHM45" s="921"/>
      <c r="IHN45" s="845"/>
      <c r="IHO45" s="845"/>
      <c r="IHP45" s="845"/>
      <c r="IHQ45" s="845"/>
      <c r="IHR45" s="845"/>
      <c r="IHS45" s="845"/>
      <c r="IHT45" s="845"/>
      <c r="IHU45" s="921"/>
      <c r="IHV45" s="845"/>
      <c r="IHW45" s="845"/>
      <c r="IHX45" s="845"/>
      <c r="IHY45" s="845"/>
      <c r="IHZ45" s="845"/>
      <c r="IIA45" s="845"/>
      <c r="IIB45" s="845"/>
      <c r="IIC45" s="921"/>
      <c r="IID45" s="845"/>
      <c r="IIE45" s="845"/>
      <c r="IIF45" s="845"/>
      <c r="IIG45" s="845"/>
      <c r="IIH45" s="845"/>
      <c r="III45" s="845"/>
      <c r="IIJ45" s="845"/>
      <c r="IIK45" s="921"/>
      <c r="IIL45" s="845"/>
      <c r="IIM45" s="845"/>
      <c r="IIN45" s="845"/>
      <c r="IIO45" s="845"/>
      <c r="IIP45" s="845"/>
      <c r="IIQ45" s="845"/>
      <c r="IIR45" s="845"/>
      <c r="IIS45" s="921"/>
      <c r="IIT45" s="845"/>
      <c r="IIU45" s="845"/>
      <c r="IIV45" s="845"/>
      <c r="IIW45" s="845"/>
      <c r="IIX45" s="845"/>
      <c r="IIY45" s="845"/>
      <c r="IIZ45" s="845"/>
      <c r="IJA45" s="921"/>
      <c r="IJB45" s="845"/>
      <c r="IJC45" s="845"/>
      <c r="IJD45" s="845"/>
      <c r="IJE45" s="845"/>
      <c r="IJF45" s="845"/>
      <c r="IJG45" s="845"/>
      <c r="IJH45" s="845"/>
      <c r="IJI45" s="921"/>
      <c r="IJJ45" s="845"/>
      <c r="IJK45" s="845"/>
      <c r="IJL45" s="845"/>
      <c r="IJM45" s="845"/>
      <c r="IJN45" s="845"/>
      <c r="IJO45" s="845"/>
      <c r="IJP45" s="845"/>
      <c r="IJQ45" s="921"/>
      <c r="IJR45" s="845"/>
      <c r="IJS45" s="845"/>
      <c r="IJT45" s="845"/>
      <c r="IJU45" s="845"/>
      <c r="IJV45" s="845"/>
      <c r="IJW45" s="845"/>
      <c r="IJX45" s="845"/>
      <c r="IJY45" s="921"/>
      <c r="IJZ45" s="845"/>
      <c r="IKA45" s="845"/>
      <c r="IKB45" s="845"/>
      <c r="IKC45" s="845"/>
      <c r="IKD45" s="845"/>
      <c r="IKE45" s="845"/>
      <c r="IKF45" s="845"/>
      <c r="IKG45" s="921"/>
      <c r="IKH45" s="845"/>
      <c r="IKI45" s="845"/>
      <c r="IKJ45" s="845"/>
      <c r="IKK45" s="845"/>
      <c r="IKL45" s="845"/>
      <c r="IKM45" s="845"/>
      <c r="IKN45" s="845"/>
      <c r="IKO45" s="921"/>
      <c r="IKP45" s="845"/>
      <c r="IKQ45" s="845"/>
      <c r="IKR45" s="845"/>
      <c r="IKS45" s="845"/>
      <c r="IKT45" s="845"/>
      <c r="IKU45" s="845"/>
      <c r="IKV45" s="845"/>
      <c r="IKW45" s="921"/>
      <c r="IKX45" s="845"/>
      <c r="IKY45" s="845"/>
      <c r="IKZ45" s="845"/>
      <c r="ILA45" s="845"/>
      <c r="ILB45" s="845"/>
      <c r="ILC45" s="845"/>
      <c r="ILD45" s="845"/>
      <c r="ILE45" s="921"/>
      <c r="ILF45" s="845"/>
      <c r="ILG45" s="845"/>
      <c r="ILH45" s="845"/>
      <c r="ILI45" s="845"/>
      <c r="ILJ45" s="845"/>
      <c r="ILK45" s="845"/>
      <c r="ILL45" s="845"/>
      <c r="ILM45" s="921"/>
      <c r="ILN45" s="845"/>
      <c r="ILO45" s="845"/>
      <c r="ILP45" s="845"/>
      <c r="ILQ45" s="845"/>
      <c r="ILR45" s="845"/>
      <c r="ILS45" s="845"/>
      <c r="ILT45" s="845"/>
      <c r="ILU45" s="921"/>
      <c r="ILV45" s="845"/>
      <c r="ILW45" s="845"/>
      <c r="ILX45" s="845"/>
      <c r="ILY45" s="845"/>
      <c r="ILZ45" s="845"/>
      <c r="IMA45" s="845"/>
      <c r="IMB45" s="845"/>
      <c r="IMC45" s="921"/>
      <c r="IMD45" s="845"/>
      <c r="IME45" s="845"/>
      <c r="IMF45" s="845"/>
      <c r="IMG45" s="845"/>
      <c r="IMH45" s="845"/>
      <c r="IMI45" s="845"/>
      <c r="IMJ45" s="845"/>
      <c r="IMK45" s="921"/>
      <c r="IML45" s="845"/>
      <c r="IMM45" s="845"/>
      <c r="IMN45" s="845"/>
      <c r="IMO45" s="845"/>
      <c r="IMP45" s="845"/>
      <c r="IMQ45" s="845"/>
      <c r="IMR45" s="845"/>
      <c r="IMS45" s="921"/>
      <c r="IMT45" s="845"/>
      <c r="IMU45" s="845"/>
      <c r="IMV45" s="845"/>
      <c r="IMW45" s="845"/>
      <c r="IMX45" s="845"/>
      <c r="IMY45" s="845"/>
      <c r="IMZ45" s="845"/>
      <c r="INA45" s="921"/>
      <c r="INB45" s="845"/>
      <c r="INC45" s="845"/>
      <c r="IND45" s="845"/>
      <c r="INE45" s="845"/>
      <c r="INF45" s="845"/>
      <c r="ING45" s="845"/>
      <c r="INH45" s="845"/>
      <c r="INI45" s="921"/>
      <c r="INJ45" s="845"/>
      <c r="INK45" s="845"/>
      <c r="INL45" s="845"/>
      <c r="INM45" s="845"/>
      <c r="INN45" s="845"/>
      <c r="INO45" s="845"/>
      <c r="INP45" s="845"/>
      <c r="INQ45" s="921"/>
      <c r="INR45" s="845"/>
      <c r="INS45" s="845"/>
      <c r="INT45" s="845"/>
      <c r="INU45" s="845"/>
      <c r="INV45" s="845"/>
      <c r="INW45" s="845"/>
      <c r="INX45" s="845"/>
      <c r="INY45" s="921"/>
      <c r="INZ45" s="845"/>
      <c r="IOA45" s="845"/>
      <c r="IOB45" s="845"/>
      <c r="IOC45" s="845"/>
      <c r="IOD45" s="845"/>
      <c r="IOE45" s="845"/>
      <c r="IOF45" s="845"/>
      <c r="IOG45" s="921"/>
      <c r="IOH45" s="845"/>
      <c r="IOI45" s="845"/>
      <c r="IOJ45" s="845"/>
      <c r="IOK45" s="845"/>
      <c r="IOL45" s="845"/>
      <c r="IOM45" s="845"/>
      <c r="ION45" s="845"/>
      <c r="IOO45" s="921"/>
      <c r="IOP45" s="845"/>
      <c r="IOQ45" s="845"/>
      <c r="IOR45" s="845"/>
      <c r="IOS45" s="845"/>
      <c r="IOT45" s="845"/>
      <c r="IOU45" s="845"/>
      <c r="IOV45" s="845"/>
      <c r="IOW45" s="921"/>
      <c r="IOX45" s="845"/>
      <c r="IOY45" s="845"/>
      <c r="IOZ45" s="845"/>
      <c r="IPA45" s="845"/>
      <c r="IPB45" s="845"/>
      <c r="IPC45" s="845"/>
      <c r="IPD45" s="845"/>
      <c r="IPE45" s="921"/>
      <c r="IPF45" s="845"/>
      <c r="IPG45" s="845"/>
      <c r="IPH45" s="845"/>
      <c r="IPI45" s="845"/>
      <c r="IPJ45" s="845"/>
      <c r="IPK45" s="845"/>
      <c r="IPL45" s="845"/>
      <c r="IPM45" s="921"/>
      <c r="IPN45" s="845"/>
      <c r="IPO45" s="845"/>
      <c r="IPP45" s="845"/>
      <c r="IPQ45" s="845"/>
      <c r="IPR45" s="845"/>
      <c r="IPS45" s="845"/>
      <c r="IPT45" s="845"/>
      <c r="IPU45" s="921"/>
      <c r="IPV45" s="845"/>
      <c r="IPW45" s="845"/>
      <c r="IPX45" s="845"/>
      <c r="IPY45" s="845"/>
      <c r="IPZ45" s="845"/>
      <c r="IQA45" s="845"/>
      <c r="IQB45" s="845"/>
      <c r="IQC45" s="921"/>
      <c r="IQD45" s="845"/>
      <c r="IQE45" s="845"/>
      <c r="IQF45" s="845"/>
      <c r="IQG45" s="845"/>
      <c r="IQH45" s="845"/>
      <c r="IQI45" s="845"/>
      <c r="IQJ45" s="845"/>
      <c r="IQK45" s="921"/>
      <c r="IQL45" s="845"/>
      <c r="IQM45" s="845"/>
      <c r="IQN45" s="845"/>
      <c r="IQO45" s="845"/>
      <c r="IQP45" s="845"/>
      <c r="IQQ45" s="845"/>
      <c r="IQR45" s="845"/>
      <c r="IQS45" s="921"/>
      <c r="IQT45" s="845"/>
      <c r="IQU45" s="845"/>
      <c r="IQV45" s="845"/>
      <c r="IQW45" s="845"/>
      <c r="IQX45" s="845"/>
      <c r="IQY45" s="845"/>
      <c r="IQZ45" s="845"/>
      <c r="IRA45" s="921"/>
      <c r="IRB45" s="845"/>
      <c r="IRC45" s="845"/>
      <c r="IRD45" s="845"/>
      <c r="IRE45" s="845"/>
      <c r="IRF45" s="845"/>
      <c r="IRG45" s="845"/>
      <c r="IRH45" s="845"/>
      <c r="IRI45" s="921"/>
      <c r="IRJ45" s="845"/>
      <c r="IRK45" s="845"/>
      <c r="IRL45" s="845"/>
      <c r="IRM45" s="845"/>
      <c r="IRN45" s="845"/>
      <c r="IRO45" s="845"/>
      <c r="IRP45" s="845"/>
      <c r="IRQ45" s="921"/>
      <c r="IRR45" s="845"/>
      <c r="IRS45" s="845"/>
      <c r="IRT45" s="845"/>
      <c r="IRU45" s="845"/>
      <c r="IRV45" s="845"/>
      <c r="IRW45" s="845"/>
      <c r="IRX45" s="845"/>
      <c r="IRY45" s="921"/>
      <c r="IRZ45" s="845"/>
      <c r="ISA45" s="845"/>
      <c r="ISB45" s="845"/>
      <c r="ISC45" s="845"/>
      <c r="ISD45" s="845"/>
      <c r="ISE45" s="845"/>
      <c r="ISF45" s="845"/>
      <c r="ISG45" s="921"/>
      <c r="ISH45" s="845"/>
      <c r="ISI45" s="845"/>
      <c r="ISJ45" s="845"/>
      <c r="ISK45" s="845"/>
      <c r="ISL45" s="845"/>
      <c r="ISM45" s="845"/>
      <c r="ISN45" s="845"/>
      <c r="ISO45" s="921"/>
      <c r="ISP45" s="845"/>
      <c r="ISQ45" s="845"/>
      <c r="ISR45" s="845"/>
      <c r="ISS45" s="845"/>
      <c r="IST45" s="845"/>
      <c r="ISU45" s="845"/>
      <c r="ISV45" s="845"/>
      <c r="ISW45" s="921"/>
      <c r="ISX45" s="845"/>
      <c r="ISY45" s="845"/>
      <c r="ISZ45" s="845"/>
      <c r="ITA45" s="845"/>
      <c r="ITB45" s="845"/>
      <c r="ITC45" s="845"/>
      <c r="ITD45" s="845"/>
      <c r="ITE45" s="921"/>
      <c r="ITF45" s="845"/>
      <c r="ITG45" s="845"/>
      <c r="ITH45" s="845"/>
      <c r="ITI45" s="845"/>
      <c r="ITJ45" s="845"/>
      <c r="ITK45" s="845"/>
      <c r="ITL45" s="845"/>
      <c r="ITM45" s="921"/>
      <c r="ITN45" s="845"/>
      <c r="ITO45" s="845"/>
      <c r="ITP45" s="845"/>
      <c r="ITQ45" s="845"/>
      <c r="ITR45" s="845"/>
      <c r="ITS45" s="845"/>
      <c r="ITT45" s="845"/>
      <c r="ITU45" s="921"/>
      <c r="ITV45" s="845"/>
      <c r="ITW45" s="845"/>
      <c r="ITX45" s="845"/>
      <c r="ITY45" s="845"/>
      <c r="ITZ45" s="845"/>
      <c r="IUA45" s="845"/>
      <c r="IUB45" s="845"/>
      <c r="IUC45" s="921"/>
      <c r="IUD45" s="845"/>
      <c r="IUE45" s="845"/>
      <c r="IUF45" s="845"/>
      <c r="IUG45" s="845"/>
      <c r="IUH45" s="845"/>
      <c r="IUI45" s="845"/>
      <c r="IUJ45" s="845"/>
      <c r="IUK45" s="921"/>
      <c r="IUL45" s="845"/>
      <c r="IUM45" s="845"/>
      <c r="IUN45" s="845"/>
      <c r="IUO45" s="845"/>
      <c r="IUP45" s="845"/>
      <c r="IUQ45" s="845"/>
      <c r="IUR45" s="845"/>
      <c r="IUS45" s="921"/>
      <c r="IUT45" s="845"/>
      <c r="IUU45" s="845"/>
      <c r="IUV45" s="845"/>
      <c r="IUW45" s="845"/>
      <c r="IUX45" s="845"/>
      <c r="IUY45" s="845"/>
      <c r="IUZ45" s="845"/>
      <c r="IVA45" s="921"/>
      <c r="IVB45" s="845"/>
      <c r="IVC45" s="845"/>
      <c r="IVD45" s="845"/>
      <c r="IVE45" s="845"/>
      <c r="IVF45" s="845"/>
      <c r="IVG45" s="845"/>
      <c r="IVH45" s="845"/>
      <c r="IVI45" s="921"/>
      <c r="IVJ45" s="845"/>
      <c r="IVK45" s="845"/>
      <c r="IVL45" s="845"/>
      <c r="IVM45" s="845"/>
      <c r="IVN45" s="845"/>
      <c r="IVO45" s="845"/>
      <c r="IVP45" s="845"/>
      <c r="IVQ45" s="921"/>
      <c r="IVR45" s="845"/>
      <c r="IVS45" s="845"/>
      <c r="IVT45" s="845"/>
      <c r="IVU45" s="845"/>
      <c r="IVV45" s="845"/>
      <c r="IVW45" s="845"/>
      <c r="IVX45" s="845"/>
      <c r="IVY45" s="921"/>
      <c r="IVZ45" s="845"/>
      <c r="IWA45" s="845"/>
      <c r="IWB45" s="845"/>
      <c r="IWC45" s="845"/>
      <c r="IWD45" s="845"/>
      <c r="IWE45" s="845"/>
      <c r="IWF45" s="845"/>
      <c r="IWG45" s="921"/>
      <c r="IWH45" s="845"/>
      <c r="IWI45" s="845"/>
      <c r="IWJ45" s="845"/>
      <c r="IWK45" s="845"/>
      <c r="IWL45" s="845"/>
      <c r="IWM45" s="845"/>
      <c r="IWN45" s="845"/>
      <c r="IWO45" s="921"/>
      <c r="IWP45" s="845"/>
      <c r="IWQ45" s="845"/>
      <c r="IWR45" s="845"/>
      <c r="IWS45" s="845"/>
      <c r="IWT45" s="845"/>
      <c r="IWU45" s="845"/>
      <c r="IWV45" s="845"/>
      <c r="IWW45" s="921"/>
      <c r="IWX45" s="845"/>
      <c r="IWY45" s="845"/>
      <c r="IWZ45" s="845"/>
      <c r="IXA45" s="845"/>
      <c r="IXB45" s="845"/>
      <c r="IXC45" s="845"/>
      <c r="IXD45" s="845"/>
      <c r="IXE45" s="921"/>
      <c r="IXF45" s="845"/>
      <c r="IXG45" s="845"/>
      <c r="IXH45" s="845"/>
      <c r="IXI45" s="845"/>
      <c r="IXJ45" s="845"/>
      <c r="IXK45" s="845"/>
      <c r="IXL45" s="845"/>
      <c r="IXM45" s="921"/>
      <c r="IXN45" s="845"/>
      <c r="IXO45" s="845"/>
      <c r="IXP45" s="845"/>
      <c r="IXQ45" s="845"/>
      <c r="IXR45" s="845"/>
      <c r="IXS45" s="845"/>
      <c r="IXT45" s="845"/>
      <c r="IXU45" s="921"/>
      <c r="IXV45" s="845"/>
      <c r="IXW45" s="845"/>
      <c r="IXX45" s="845"/>
      <c r="IXY45" s="845"/>
      <c r="IXZ45" s="845"/>
      <c r="IYA45" s="845"/>
      <c r="IYB45" s="845"/>
      <c r="IYC45" s="921"/>
      <c r="IYD45" s="845"/>
      <c r="IYE45" s="845"/>
      <c r="IYF45" s="845"/>
      <c r="IYG45" s="845"/>
      <c r="IYH45" s="845"/>
      <c r="IYI45" s="845"/>
      <c r="IYJ45" s="845"/>
      <c r="IYK45" s="921"/>
      <c r="IYL45" s="845"/>
      <c r="IYM45" s="845"/>
      <c r="IYN45" s="845"/>
      <c r="IYO45" s="845"/>
      <c r="IYP45" s="845"/>
      <c r="IYQ45" s="845"/>
      <c r="IYR45" s="845"/>
      <c r="IYS45" s="921"/>
      <c r="IYT45" s="845"/>
      <c r="IYU45" s="845"/>
      <c r="IYV45" s="845"/>
      <c r="IYW45" s="845"/>
      <c r="IYX45" s="845"/>
      <c r="IYY45" s="845"/>
      <c r="IYZ45" s="845"/>
      <c r="IZA45" s="921"/>
      <c r="IZB45" s="845"/>
      <c r="IZC45" s="845"/>
      <c r="IZD45" s="845"/>
      <c r="IZE45" s="845"/>
      <c r="IZF45" s="845"/>
      <c r="IZG45" s="845"/>
      <c r="IZH45" s="845"/>
      <c r="IZI45" s="921"/>
      <c r="IZJ45" s="845"/>
      <c r="IZK45" s="845"/>
      <c r="IZL45" s="845"/>
      <c r="IZM45" s="845"/>
      <c r="IZN45" s="845"/>
      <c r="IZO45" s="845"/>
      <c r="IZP45" s="845"/>
      <c r="IZQ45" s="921"/>
      <c r="IZR45" s="845"/>
      <c r="IZS45" s="845"/>
      <c r="IZT45" s="845"/>
      <c r="IZU45" s="845"/>
      <c r="IZV45" s="845"/>
      <c r="IZW45" s="845"/>
      <c r="IZX45" s="845"/>
      <c r="IZY45" s="921"/>
      <c r="IZZ45" s="845"/>
      <c r="JAA45" s="845"/>
      <c r="JAB45" s="845"/>
      <c r="JAC45" s="845"/>
      <c r="JAD45" s="845"/>
      <c r="JAE45" s="845"/>
      <c r="JAF45" s="845"/>
      <c r="JAG45" s="921"/>
      <c r="JAH45" s="845"/>
      <c r="JAI45" s="845"/>
      <c r="JAJ45" s="845"/>
      <c r="JAK45" s="845"/>
      <c r="JAL45" s="845"/>
      <c r="JAM45" s="845"/>
      <c r="JAN45" s="845"/>
      <c r="JAO45" s="921"/>
      <c r="JAP45" s="845"/>
      <c r="JAQ45" s="845"/>
      <c r="JAR45" s="845"/>
      <c r="JAS45" s="845"/>
      <c r="JAT45" s="845"/>
      <c r="JAU45" s="845"/>
      <c r="JAV45" s="845"/>
      <c r="JAW45" s="921"/>
      <c r="JAX45" s="845"/>
      <c r="JAY45" s="845"/>
      <c r="JAZ45" s="845"/>
      <c r="JBA45" s="845"/>
      <c r="JBB45" s="845"/>
      <c r="JBC45" s="845"/>
      <c r="JBD45" s="845"/>
      <c r="JBE45" s="921"/>
      <c r="JBF45" s="845"/>
      <c r="JBG45" s="845"/>
      <c r="JBH45" s="845"/>
      <c r="JBI45" s="845"/>
      <c r="JBJ45" s="845"/>
      <c r="JBK45" s="845"/>
      <c r="JBL45" s="845"/>
      <c r="JBM45" s="921"/>
      <c r="JBN45" s="845"/>
      <c r="JBO45" s="845"/>
      <c r="JBP45" s="845"/>
      <c r="JBQ45" s="845"/>
      <c r="JBR45" s="845"/>
      <c r="JBS45" s="845"/>
      <c r="JBT45" s="845"/>
      <c r="JBU45" s="921"/>
      <c r="JBV45" s="845"/>
      <c r="JBW45" s="845"/>
      <c r="JBX45" s="845"/>
      <c r="JBY45" s="845"/>
      <c r="JBZ45" s="845"/>
      <c r="JCA45" s="845"/>
      <c r="JCB45" s="845"/>
      <c r="JCC45" s="921"/>
      <c r="JCD45" s="845"/>
      <c r="JCE45" s="845"/>
      <c r="JCF45" s="845"/>
      <c r="JCG45" s="845"/>
      <c r="JCH45" s="845"/>
      <c r="JCI45" s="845"/>
      <c r="JCJ45" s="845"/>
      <c r="JCK45" s="921"/>
      <c r="JCL45" s="845"/>
      <c r="JCM45" s="845"/>
      <c r="JCN45" s="845"/>
      <c r="JCO45" s="845"/>
      <c r="JCP45" s="845"/>
      <c r="JCQ45" s="845"/>
      <c r="JCR45" s="845"/>
      <c r="JCS45" s="921"/>
      <c r="JCT45" s="845"/>
      <c r="JCU45" s="845"/>
      <c r="JCV45" s="845"/>
      <c r="JCW45" s="845"/>
      <c r="JCX45" s="845"/>
      <c r="JCY45" s="845"/>
      <c r="JCZ45" s="845"/>
      <c r="JDA45" s="921"/>
      <c r="JDB45" s="845"/>
      <c r="JDC45" s="845"/>
      <c r="JDD45" s="845"/>
      <c r="JDE45" s="845"/>
      <c r="JDF45" s="845"/>
      <c r="JDG45" s="845"/>
      <c r="JDH45" s="845"/>
      <c r="JDI45" s="921"/>
      <c r="JDJ45" s="845"/>
      <c r="JDK45" s="845"/>
      <c r="JDL45" s="845"/>
      <c r="JDM45" s="845"/>
      <c r="JDN45" s="845"/>
      <c r="JDO45" s="845"/>
      <c r="JDP45" s="845"/>
      <c r="JDQ45" s="921"/>
      <c r="JDR45" s="845"/>
      <c r="JDS45" s="845"/>
      <c r="JDT45" s="845"/>
      <c r="JDU45" s="845"/>
      <c r="JDV45" s="845"/>
      <c r="JDW45" s="845"/>
      <c r="JDX45" s="845"/>
      <c r="JDY45" s="921"/>
      <c r="JDZ45" s="845"/>
      <c r="JEA45" s="845"/>
      <c r="JEB45" s="845"/>
      <c r="JEC45" s="845"/>
      <c r="JED45" s="845"/>
      <c r="JEE45" s="845"/>
      <c r="JEF45" s="845"/>
      <c r="JEG45" s="921"/>
      <c r="JEH45" s="845"/>
      <c r="JEI45" s="845"/>
      <c r="JEJ45" s="845"/>
      <c r="JEK45" s="845"/>
      <c r="JEL45" s="845"/>
      <c r="JEM45" s="845"/>
      <c r="JEN45" s="845"/>
      <c r="JEO45" s="921"/>
      <c r="JEP45" s="845"/>
      <c r="JEQ45" s="845"/>
      <c r="JER45" s="845"/>
      <c r="JES45" s="845"/>
      <c r="JET45" s="845"/>
      <c r="JEU45" s="845"/>
      <c r="JEV45" s="845"/>
      <c r="JEW45" s="921"/>
      <c r="JEX45" s="845"/>
      <c r="JEY45" s="845"/>
      <c r="JEZ45" s="845"/>
      <c r="JFA45" s="845"/>
      <c r="JFB45" s="845"/>
      <c r="JFC45" s="845"/>
      <c r="JFD45" s="845"/>
      <c r="JFE45" s="921"/>
      <c r="JFF45" s="845"/>
      <c r="JFG45" s="845"/>
      <c r="JFH45" s="845"/>
      <c r="JFI45" s="845"/>
      <c r="JFJ45" s="845"/>
      <c r="JFK45" s="845"/>
      <c r="JFL45" s="845"/>
      <c r="JFM45" s="921"/>
      <c r="JFN45" s="845"/>
      <c r="JFO45" s="845"/>
      <c r="JFP45" s="845"/>
      <c r="JFQ45" s="845"/>
      <c r="JFR45" s="845"/>
      <c r="JFS45" s="845"/>
      <c r="JFT45" s="845"/>
      <c r="JFU45" s="921"/>
      <c r="JFV45" s="845"/>
      <c r="JFW45" s="845"/>
      <c r="JFX45" s="845"/>
      <c r="JFY45" s="845"/>
      <c r="JFZ45" s="845"/>
      <c r="JGA45" s="845"/>
      <c r="JGB45" s="845"/>
      <c r="JGC45" s="921"/>
      <c r="JGD45" s="845"/>
      <c r="JGE45" s="845"/>
      <c r="JGF45" s="845"/>
      <c r="JGG45" s="845"/>
      <c r="JGH45" s="845"/>
      <c r="JGI45" s="845"/>
      <c r="JGJ45" s="845"/>
      <c r="JGK45" s="921"/>
      <c r="JGL45" s="845"/>
      <c r="JGM45" s="845"/>
      <c r="JGN45" s="845"/>
      <c r="JGO45" s="845"/>
      <c r="JGP45" s="845"/>
      <c r="JGQ45" s="845"/>
      <c r="JGR45" s="845"/>
      <c r="JGS45" s="921"/>
      <c r="JGT45" s="845"/>
      <c r="JGU45" s="845"/>
      <c r="JGV45" s="845"/>
      <c r="JGW45" s="845"/>
      <c r="JGX45" s="845"/>
      <c r="JGY45" s="845"/>
      <c r="JGZ45" s="845"/>
      <c r="JHA45" s="921"/>
      <c r="JHB45" s="845"/>
      <c r="JHC45" s="845"/>
      <c r="JHD45" s="845"/>
      <c r="JHE45" s="845"/>
      <c r="JHF45" s="845"/>
      <c r="JHG45" s="845"/>
      <c r="JHH45" s="845"/>
      <c r="JHI45" s="921"/>
      <c r="JHJ45" s="845"/>
      <c r="JHK45" s="845"/>
      <c r="JHL45" s="845"/>
      <c r="JHM45" s="845"/>
      <c r="JHN45" s="845"/>
      <c r="JHO45" s="845"/>
      <c r="JHP45" s="845"/>
      <c r="JHQ45" s="921"/>
      <c r="JHR45" s="845"/>
      <c r="JHS45" s="845"/>
      <c r="JHT45" s="845"/>
      <c r="JHU45" s="845"/>
      <c r="JHV45" s="845"/>
      <c r="JHW45" s="845"/>
      <c r="JHX45" s="845"/>
      <c r="JHY45" s="921"/>
      <c r="JHZ45" s="845"/>
      <c r="JIA45" s="845"/>
      <c r="JIB45" s="845"/>
      <c r="JIC45" s="845"/>
      <c r="JID45" s="845"/>
      <c r="JIE45" s="845"/>
      <c r="JIF45" s="845"/>
      <c r="JIG45" s="921"/>
      <c r="JIH45" s="845"/>
      <c r="JII45" s="845"/>
      <c r="JIJ45" s="845"/>
      <c r="JIK45" s="845"/>
      <c r="JIL45" s="845"/>
      <c r="JIM45" s="845"/>
      <c r="JIN45" s="845"/>
      <c r="JIO45" s="921"/>
      <c r="JIP45" s="845"/>
      <c r="JIQ45" s="845"/>
      <c r="JIR45" s="845"/>
      <c r="JIS45" s="845"/>
      <c r="JIT45" s="845"/>
      <c r="JIU45" s="845"/>
      <c r="JIV45" s="845"/>
      <c r="JIW45" s="921"/>
      <c r="JIX45" s="845"/>
      <c r="JIY45" s="845"/>
      <c r="JIZ45" s="845"/>
      <c r="JJA45" s="845"/>
      <c r="JJB45" s="845"/>
      <c r="JJC45" s="845"/>
      <c r="JJD45" s="845"/>
      <c r="JJE45" s="921"/>
      <c r="JJF45" s="845"/>
      <c r="JJG45" s="845"/>
      <c r="JJH45" s="845"/>
      <c r="JJI45" s="845"/>
      <c r="JJJ45" s="845"/>
      <c r="JJK45" s="845"/>
      <c r="JJL45" s="845"/>
      <c r="JJM45" s="921"/>
      <c r="JJN45" s="845"/>
      <c r="JJO45" s="845"/>
      <c r="JJP45" s="845"/>
      <c r="JJQ45" s="845"/>
      <c r="JJR45" s="845"/>
      <c r="JJS45" s="845"/>
      <c r="JJT45" s="845"/>
      <c r="JJU45" s="921"/>
      <c r="JJV45" s="845"/>
      <c r="JJW45" s="845"/>
      <c r="JJX45" s="845"/>
      <c r="JJY45" s="845"/>
      <c r="JJZ45" s="845"/>
      <c r="JKA45" s="845"/>
      <c r="JKB45" s="845"/>
      <c r="JKC45" s="921"/>
      <c r="JKD45" s="845"/>
      <c r="JKE45" s="845"/>
      <c r="JKF45" s="845"/>
      <c r="JKG45" s="845"/>
      <c r="JKH45" s="845"/>
      <c r="JKI45" s="845"/>
      <c r="JKJ45" s="845"/>
      <c r="JKK45" s="921"/>
      <c r="JKL45" s="845"/>
      <c r="JKM45" s="845"/>
      <c r="JKN45" s="845"/>
      <c r="JKO45" s="845"/>
      <c r="JKP45" s="845"/>
      <c r="JKQ45" s="845"/>
      <c r="JKR45" s="845"/>
      <c r="JKS45" s="921"/>
      <c r="JKT45" s="845"/>
      <c r="JKU45" s="845"/>
      <c r="JKV45" s="845"/>
      <c r="JKW45" s="845"/>
      <c r="JKX45" s="845"/>
      <c r="JKY45" s="845"/>
      <c r="JKZ45" s="845"/>
      <c r="JLA45" s="921"/>
      <c r="JLB45" s="845"/>
      <c r="JLC45" s="845"/>
      <c r="JLD45" s="845"/>
      <c r="JLE45" s="845"/>
      <c r="JLF45" s="845"/>
      <c r="JLG45" s="845"/>
      <c r="JLH45" s="845"/>
      <c r="JLI45" s="921"/>
      <c r="JLJ45" s="845"/>
      <c r="JLK45" s="845"/>
      <c r="JLL45" s="845"/>
      <c r="JLM45" s="845"/>
      <c r="JLN45" s="845"/>
      <c r="JLO45" s="845"/>
      <c r="JLP45" s="845"/>
      <c r="JLQ45" s="921"/>
      <c r="JLR45" s="845"/>
      <c r="JLS45" s="845"/>
      <c r="JLT45" s="845"/>
      <c r="JLU45" s="845"/>
      <c r="JLV45" s="845"/>
      <c r="JLW45" s="845"/>
      <c r="JLX45" s="845"/>
      <c r="JLY45" s="921"/>
      <c r="JLZ45" s="845"/>
      <c r="JMA45" s="845"/>
      <c r="JMB45" s="845"/>
      <c r="JMC45" s="845"/>
      <c r="JMD45" s="845"/>
      <c r="JME45" s="845"/>
      <c r="JMF45" s="845"/>
      <c r="JMG45" s="921"/>
      <c r="JMH45" s="845"/>
      <c r="JMI45" s="845"/>
      <c r="JMJ45" s="845"/>
      <c r="JMK45" s="845"/>
      <c r="JML45" s="845"/>
      <c r="JMM45" s="845"/>
      <c r="JMN45" s="845"/>
      <c r="JMO45" s="921"/>
      <c r="JMP45" s="845"/>
      <c r="JMQ45" s="845"/>
      <c r="JMR45" s="845"/>
      <c r="JMS45" s="845"/>
      <c r="JMT45" s="845"/>
      <c r="JMU45" s="845"/>
      <c r="JMV45" s="845"/>
      <c r="JMW45" s="921"/>
      <c r="JMX45" s="845"/>
      <c r="JMY45" s="845"/>
      <c r="JMZ45" s="845"/>
      <c r="JNA45" s="845"/>
      <c r="JNB45" s="845"/>
      <c r="JNC45" s="845"/>
      <c r="JND45" s="845"/>
      <c r="JNE45" s="921"/>
      <c r="JNF45" s="845"/>
      <c r="JNG45" s="845"/>
      <c r="JNH45" s="845"/>
      <c r="JNI45" s="845"/>
      <c r="JNJ45" s="845"/>
      <c r="JNK45" s="845"/>
      <c r="JNL45" s="845"/>
      <c r="JNM45" s="921"/>
      <c r="JNN45" s="845"/>
      <c r="JNO45" s="845"/>
      <c r="JNP45" s="845"/>
      <c r="JNQ45" s="845"/>
      <c r="JNR45" s="845"/>
      <c r="JNS45" s="845"/>
      <c r="JNT45" s="845"/>
      <c r="JNU45" s="921"/>
      <c r="JNV45" s="845"/>
      <c r="JNW45" s="845"/>
      <c r="JNX45" s="845"/>
      <c r="JNY45" s="845"/>
      <c r="JNZ45" s="845"/>
      <c r="JOA45" s="845"/>
      <c r="JOB45" s="845"/>
      <c r="JOC45" s="921"/>
      <c r="JOD45" s="845"/>
      <c r="JOE45" s="845"/>
      <c r="JOF45" s="845"/>
      <c r="JOG45" s="845"/>
      <c r="JOH45" s="845"/>
      <c r="JOI45" s="845"/>
      <c r="JOJ45" s="845"/>
      <c r="JOK45" s="921"/>
      <c r="JOL45" s="845"/>
      <c r="JOM45" s="845"/>
      <c r="JON45" s="845"/>
      <c r="JOO45" s="845"/>
      <c r="JOP45" s="845"/>
      <c r="JOQ45" s="845"/>
      <c r="JOR45" s="845"/>
      <c r="JOS45" s="921"/>
      <c r="JOT45" s="845"/>
      <c r="JOU45" s="845"/>
      <c r="JOV45" s="845"/>
      <c r="JOW45" s="845"/>
      <c r="JOX45" s="845"/>
      <c r="JOY45" s="845"/>
      <c r="JOZ45" s="845"/>
      <c r="JPA45" s="921"/>
      <c r="JPB45" s="845"/>
      <c r="JPC45" s="845"/>
      <c r="JPD45" s="845"/>
      <c r="JPE45" s="845"/>
      <c r="JPF45" s="845"/>
      <c r="JPG45" s="845"/>
      <c r="JPH45" s="845"/>
      <c r="JPI45" s="921"/>
      <c r="JPJ45" s="845"/>
      <c r="JPK45" s="845"/>
      <c r="JPL45" s="845"/>
      <c r="JPM45" s="845"/>
      <c r="JPN45" s="845"/>
      <c r="JPO45" s="845"/>
      <c r="JPP45" s="845"/>
      <c r="JPQ45" s="921"/>
      <c r="JPR45" s="845"/>
      <c r="JPS45" s="845"/>
      <c r="JPT45" s="845"/>
      <c r="JPU45" s="845"/>
      <c r="JPV45" s="845"/>
      <c r="JPW45" s="845"/>
      <c r="JPX45" s="845"/>
      <c r="JPY45" s="921"/>
      <c r="JPZ45" s="845"/>
      <c r="JQA45" s="845"/>
      <c r="JQB45" s="845"/>
      <c r="JQC45" s="845"/>
      <c r="JQD45" s="845"/>
      <c r="JQE45" s="845"/>
      <c r="JQF45" s="845"/>
      <c r="JQG45" s="921"/>
      <c r="JQH45" s="845"/>
      <c r="JQI45" s="845"/>
      <c r="JQJ45" s="845"/>
      <c r="JQK45" s="845"/>
      <c r="JQL45" s="845"/>
      <c r="JQM45" s="845"/>
      <c r="JQN45" s="845"/>
      <c r="JQO45" s="921"/>
      <c r="JQP45" s="845"/>
      <c r="JQQ45" s="845"/>
      <c r="JQR45" s="845"/>
      <c r="JQS45" s="845"/>
      <c r="JQT45" s="845"/>
      <c r="JQU45" s="845"/>
      <c r="JQV45" s="845"/>
      <c r="JQW45" s="921"/>
      <c r="JQX45" s="845"/>
      <c r="JQY45" s="845"/>
      <c r="JQZ45" s="845"/>
      <c r="JRA45" s="845"/>
      <c r="JRB45" s="845"/>
      <c r="JRC45" s="845"/>
      <c r="JRD45" s="845"/>
      <c r="JRE45" s="921"/>
      <c r="JRF45" s="845"/>
      <c r="JRG45" s="845"/>
      <c r="JRH45" s="845"/>
      <c r="JRI45" s="845"/>
      <c r="JRJ45" s="845"/>
      <c r="JRK45" s="845"/>
      <c r="JRL45" s="845"/>
      <c r="JRM45" s="921"/>
      <c r="JRN45" s="845"/>
      <c r="JRO45" s="845"/>
      <c r="JRP45" s="845"/>
      <c r="JRQ45" s="845"/>
      <c r="JRR45" s="845"/>
      <c r="JRS45" s="845"/>
      <c r="JRT45" s="845"/>
      <c r="JRU45" s="921"/>
      <c r="JRV45" s="845"/>
      <c r="JRW45" s="845"/>
      <c r="JRX45" s="845"/>
      <c r="JRY45" s="845"/>
      <c r="JRZ45" s="845"/>
      <c r="JSA45" s="845"/>
      <c r="JSB45" s="845"/>
      <c r="JSC45" s="921"/>
      <c r="JSD45" s="845"/>
      <c r="JSE45" s="845"/>
      <c r="JSF45" s="845"/>
      <c r="JSG45" s="845"/>
      <c r="JSH45" s="845"/>
      <c r="JSI45" s="845"/>
      <c r="JSJ45" s="845"/>
      <c r="JSK45" s="921"/>
      <c r="JSL45" s="845"/>
      <c r="JSM45" s="845"/>
      <c r="JSN45" s="845"/>
      <c r="JSO45" s="845"/>
      <c r="JSP45" s="845"/>
      <c r="JSQ45" s="845"/>
      <c r="JSR45" s="845"/>
      <c r="JSS45" s="921"/>
      <c r="JST45" s="845"/>
      <c r="JSU45" s="845"/>
      <c r="JSV45" s="845"/>
      <c r="JSW45" s="845"/>
      <c r="JSX45" s="845"/>
      <c r="JSY45" s="845"/>
      <c r="JSZ45" s="845"/>
      <c r="JTA45" s="921"/>
      <c r="JTB45" s="845"/>
      <c r="JTC45" s="845"/>
      <c r="JTD45" s="845"/>
      <c r="JTE45" s="845"/>
      <c r="JTF45" s="845"/>
      <c r="JTG45" s="845"/>
      <c r="JTH45" s="845"/>
      <c r="JTI45" s="921"/>
      <c r="JTJ45" s="845"/>
      <c r="JTK45" s="845"/>
      <c r="JTL45" s="845"/>
      <c r="JTM45" s="845"/>
      <c r="JTN45" s="845"/>
      <c r="JTO45" s="845"/>
      <c r="JTP45" s="845"/>
      <c r="JTQ45" s="921"/>
      <c r="JTR45" s="845"/>
      <c r="JTS45" s="845"/>
      <c r="JTT45" s="845"/>
      <c r="JTU45" s="845"/>
      <c r="JTV45" s="845"/>
      <c r="JTW45" s="845"/>
      <c r="JTX45" s="845"/>
      <c r="JTY45" s="921"/>
      <c r="JTZ45" s="845"/>
      <c r="JUA45" s="845"/>
      <c r="JUB45" s="845"/>
      <c r="JUC45" s="845"/>
      <c r="JUD45" s="845"/>
      <c r="JUE45" s="845"/>
      <c r="JUF45" s="845"/>
      <c r="JUG45" s="921"/>
      <c r="JUH45" s="845"/>
      <c r="JUI45" s="845"/>
      <c r="JUJ45" s="845"/>
      <c r="JUK45" s="845"/>
      <c r="JUL45" s="845"/>
      <c r="JUM45" s="845"/>
      <c r="JUN45" s="845"/>
      <c r="JUO45" s="921"/>
      <c r="JUP45" s="845"/>
      <c r="JUQ45" s="845"/>
      <c r="JUR45" s="845"/>
      <c r="JUS45" s="845"/>
      <c r="JUT45" s="845"/>
      <c r="JUU45" s="845"/>
      <c r="JUV45" s="845"/>
      <c r="JUW45" s="921"/>
      <c r="JUX45" s="845"/>
      <c r="JUY45" s="845"/>
      <c r="JUZ45" s="845"/>
      <c r="JVA45" s="845"/>
      <c r="JVB45" s="845"/>
      <c r="JVC45" s="845"/>
      <c r="JVD45" s="845"/>
      <c r="JVE45" s="921"/>
      <c r="JVF45" s="845"/>
      <c r="JVG45" s="845"/>
      <c r="JVH45" s="845"/>
      <c r="JVI45" s="845"/>
      <c r="JVJ45" s="845"/>
      <c r="JVK45" s="845"/>
      <c r="JVL45" s="845"/>
      <c r="JVM45" s="921"/>
      <c r="JVN45" s="845"/>
      <c r="JVO45" s="845"/>
      <c r="JVP45" s="845"/>
      <c r="JVQ45" s="845"/>
      <c r="JVR45" s="845"/>
      <c r="JVS45" s="845"/>
      <c r="JVT45" s="845"/>
      <c r="JVU45" s="921"/>
      <c r="JVV45" s="845"/>
      <c r="JVW45" s="845"/>
      <c r="JVX45" s="845"/>
      <c r="JVY45" s="845"/>
      <c r="JVZ45" s="845"/>
      <c r="JWA45" s="845"/>
      <c r="JWB45" s="845"/>
      <c r="JWC45" s="921"/>
      <c r="JWD45" s="845"/>
      <c r="JWE45" s="845"/>
      <c r="JWF45" s="845"/>
      <c r="JWG45" s="845"/>
      <c r="JWH45" s="845"/>
      <c r="JWI45" s="845"/>
      <c r="JWJ45" s="845"/>
      <c r="JWK45" s="921"/>
      <c r="JWL45" s="845"/>
      <c r="JWM45" s="845"/>
      <c r="JWN45" s="845"/>
      <c r="JWO45" s="845"/>
      <c r="JWP45" s="845"/>
      <c r="JWQ45" s="845"/>
      <c r="JWR45" s="845"/>
      <c r="JWS45" s="921"/>
      <c r="JWT45" s="845"/>
      <c r="JWU45" s="845"/>
      <c r="JWV45" s="845"/>
      <c r="JWW45" s="845"/>
      <c r="JWX45" s="845"/>
      <c r="JWY45" s="845"/>
      <c r="JWZ45" s="845"/>
      <c r="JXA45" s="921"/>
      <c r="JXB45" s="845"/>
      <c r="JXC45" s="845"/>
      <c r="JXD45" s="845"/>
      <c r="JXE45" s="845"/>
      <c r="JXF45" s="845"/>
      <c r="JXG45" s="845"/>
      <c r="JXH45" s="845"/>
      <c r="JXI45" s="921"/>
      <c r="JXJ45" s="845"/>
      <c r="JXK45" s="845"/>
      <c r="JXL45" s="845"/>
      <c r="JXM45" s="845"/>
      <c r="JXN45" s="845"/>
      <c r="JXO45" s="845"/>
      <c r="JXP45" s="845"/>
      <c r="JXQ45" s="921"/>
      <c r="JXR45" s="845"/>
      <c r="JXS45" s="845"/>
      <c r="JXT45" s="845"/>
      <c r="JXU45" s="845"/>
      <c r="JXV45" s="845"/>
      <c r="JXW45" s="845"/>
      <c r="JXX45" s="845"/>
      <c r="JXY45" s="921"/>
      <c r="JXZ45" s="845"/>
      <c r="JYA45" s="845"/>
      <c r="JYB45" s="845"/>
      <c r="JYC45" s="845"/>
      <c r="JYD45" s="845"/>
      <c r="JYE45" s="845"/>
      <c r="JYF45" s="845"/>
      <c r="JYG45" s="921"/>
      <c r="JYH45" s="845"/>
      <c r="JYI45" s="845"/>
      <c r="JYJ45" s="845"/>
      <c r="JYK45" s="845"/>
      <c r="JYL45" s="845"/>
      <c r="JYM45" s="845"/>
      <c r="JYN45" s="845"/>
      <c r="JYO45" s="921"/>
      <c r="JYP45" s="845"/>
      <c r="JYQ45" s="845"/>
      <c r="JYR45" s="845"/>
      <c r="JYS45" s="845"/>
      <c r="JYT45" s="845"/>
      <c r="JYU45" s="845"/>
      <c r="JYV45" s="845"/>
      <c r="JYW45" s="921"/>
      <c r="JYX45" s="845"/>
      <c r="JYY45" s="845"/>
      <c r="JYZ45" s="845"/>
      <c r="JZA45" s="845"/>
      <c r="JZB45" s="845"/>
      <c r="JZC45" s="845"/>
      <c r="JZD45" s="845"/>
      <c r="JZE45" s="921"/>
      <c r="JZF45" s="845"/>
      <c r="JZG45" s="845"/>
      <c r="JZH45" s="845"/>
      <c r="JZI45" s="845"/>
      <c r="JZJ45" s="845"/>
      <c r="JZK45" s="845"/>
      <c r="JZL45" s="845"/>
      <c r="JZM45" s="921"/>
      <c r="JZN45" s="845"/>
      <c r="JZO45" s="845"/>
      <c r="JZP45" s="845"/>
      <c r="JZQ45" s="845"/>
      <c r="JZR45" s="845"/>
      <c r="JZS45" s="845"/>
      <c r="JZT45" s="845"/>
      <c r="JZU45" s="921"/>
      <c r="JZV45" s="845"/>
      <c r="JZW45" s="845"/>
      <c r="JZX45" s="845"/>
      <c r="JZY45" s="845"/>
      <c r="JZZ45" s="845"/>
      <c r="KAA45" s="845"/>
      <c r="KAB45" s="845"/>
      <c r="KAC45" s="921"/>
      <c r="KAD45" s="845"/>
      <c r="KAE45" s="845"/>
      <c r="KAF45" s="845"/>
      <c r="KAG45" s="845"/>
      <c r="KAH45" s="845"/>
      <c r="KAI45" s="845"/>
      <c r="KAJ45" s="845"/>
      <c r="KAK45" s="921"/>
      <c r="KAL45" s="845"/>
      <c r="KAM45" s="845"/>
      <c r="KAN45" s="845"/>
      <c r="KAO45" s="845"/>
      <c r="KAP45" s="845"/>
      <c r="KAQ45" s="845"/>
      <c r="KAR45" s="845"/>
      <c r="KAS45" s="921"/>
      <c r="KAT45" s="845"/>
      <c r="KAU45" s="845"/>
      <c r="KAV45" s="845"/>
      <c r="KAW45" s="845"/>
      <c r="KAX45" s="845"/>
      <c r="KAY45" s="845"/>
      <c r="KAZ45" s="845"/>
      <c r="KBA45" s="921"/>
      <c r="KBB45" s="845"/>
      <c r="KBC45" s="845"/>
      <c r="KBD45" s="845"/>
      <c r="KBE45" s="845"/>
      <c r="KBF45" s="845"/>
      <c r="KBG45" s="845"/>
      <c r="KBH45" s="845"/>
      <c r="KBI45" s="921"/>
      <c r="KBJ45" s="845"/>
      <c r="KBK45" s="845"/>
      <c r="KBL45" s="845"/>
      <c r="KBM45" s="845"/>
      <c r="KBN45" s="845"/>
      <c r="KBO45" s="845"/>
      <c r="KBP45" s="845"/>
      <c r="KBQ45" s="921"/>
      <c r="KBR45" s="845"/>
      <c r="KBS45" s="845"/>
      <c r="KBT45" s="845"/>
      <c r="KBU45" s="845"/>
      <c r="KBV45" s="845"/>
      <c r="KBW45" s="845"/>
      <c r="KBX45" s="845"/>
      <c r="KBY45" s="921"/>
      <c r="KBZ45" s="845"/>
      <c r="KCA45" s="845"/>
      <c r="KCB45" s="845"/>
      <c r="KCC45" s="845"/>
      <c r="KCD45" s="845"/>
      <c r="KCE45" s="845"/>
      <c r="KCF45" s="845"/>
      <c r="KCG45" s="921"/>
      <c r="KCH45" s="845"/>
      <c r="KCI45" s="845"/>
      <c r="KCJ45" s="845"/>
      <c r="KCK45" s="845"/>
      <c r="KCL45" s="845"/>
      <c r="KCM45" s="845"/>
      <c r="KCN45" s="845"/>
      <c r="KCO45" s="921"/>
      <c r="KCP45" s="845"/>
      <c r="KCQ45" s="845"/>
      <c r="KCR45" s="845"/>
      <c r="KCS45" s="845"/>
      <c r="KCT45" s="845"/>
      <c r="KCU45" s="845"/>
      <c r="KCV45" s="845"/>
      <c r="KCW45" s="921"/>
      <c r="KCX45" s="845"/>
      <c r="KCY45" s="845"/>
      <c r="KCZ45" s="845"/>
      <c r="KDA45" s="845"/>
      <c r="KDB45" s="845"/>
      <c r="KDC45" s="845"/>
      <c r="KDD45" s="845"/>
      <c r="KDE45" s="921"/>
      <c r="KDF45" s="845"/>
      <c r="KDG45" s="845"/>
      <c r="KDH45" s="845"/>
      <c r="KDI45" s="845"/>
      <c r="KDJ45" s="845"/>
      <c r="KDK45" s="845"/>
      <c r="KDL45" s="845"/>
      <c r="KDM45" s="921"/>
      <c r="KDN45" s="845"/>
      <c r="KDO45" s="845"/>
      <c r="KDP45" s="845"/>
      <c r="KDQ45" s="845"/>
      <c r="KDR45" s="845"/>
      <c r="KDS45" s="845"/>
      <c r="KDT45" s="845"/>
      <c r="KDU45" s="921"/>
      <c r="KDV45" s="845"/>
      <c r="KDW45" s="845"/>
      <c r="KDX45" s="845"/>
      <c r="KDY45" s="845"/>
      <c r="KDZ45" s="845"/>
      <c r="KEA45" s="845"/>
      <c r="KEB45" s="845"/>
      <c r="KEC45" s="921"/>
      <c r="KED45" s="845"/>
      <c r="KEE45" s="845"/>
      <c r="KEF45" s="845"/>
      <c r="KEG45" s="845"/>
      <c r="KEH45" s="845"/>
      <c r="KEI45" s="845"/>
      <c r="KEJ45" s="845"/>
      <c r="KEK45" s="921"/>
      <c r="KEL45" s="845"/>
      <c r="KEM45" s="845"/>
      <c r="KEN45" s="845"/>
      <c r="KEO45" s="845"/>
      <c r="KEP45" s="845"/>
      <c r="KEQ45" s="845"/>
      <c r="KER45" s="845"/>
      <c r="KES45" s="921"/>
      <c r="KET45" s="845"/>
      <c r="KEU45" s="845"/>
      <c r="KEV45" s="845"/>
      <c r="KEW45" s="845"/>
      <c r="KEX45" s="845"/>
      <c r="KEY45" s="845"/>
      <c r="KEZ45" s="845"/>
      <c r="KFA45" s="921"/>
      <c r="KFB45" s="845"/>
      <c r="KFC45" s="845"/>
      <c r="KFD45" s="845"/>
      <c r="KFE45" s="845"/>
      <c r="KFF45" s="845"/>
      <c r="KFG45" s="845"/>
      <c r="KFH45" s="845"/>
      <c r="KFI45" s="921"/>
      <c r="KFJ45" s="845"/>
      <c r="KFK45" s="845"/>
      <c r="KFL45" s="845"/>
      <c r="KFM45" s="845"/>
      <c r="KFN45" s="845"/>
      <c r="KFO45" s="845"/>
      <c r="KFP45" s="845"/>
      <c r="KFQ45" s="921"/>
      <c r="KFR45" s="845"/>
      <c r="KFS45" s="845"/>
      <c r="KFT45" s="845"/>
      <c r="KFU45" s="845"/>
      <c r="KFV45" s="845"/>
      <c r="KFW45" s="845"/>
      <c r="KFX45" s="845"/>
      <c r="KFY45" s="921"/>
      <c r="KFZ45" s="845"/>
      <c r="KGA45" s="845"/>
      <c r="KGB45" s="845"/>
      <c r="KGC45" s="845"/>
      <c r="KGD45" s="845"/>
      <c r="KGE45" s="845"/>
      <c r="KGF45" s="845"/>
      <c r="KGG45" s="921"/>
      <c r="KGH45" s="845"/>
      <c r="KGI45" s="845"/>
      <c r="KGJ45" s="845"/>
      <c r="KGK45" s="845"/>
      <c r="KGL45" s="845"/>
      <c r="KGM45" s="845"/>
      <c r="KGN45" s="845"/>
      <c r="KGO45" s="921"/>
      <c r="KGP45" s="845"/>
      <c r="KGQ45" s="845"/>
      <c r="KGR45" s="845"/>
      <c r="KGS45" s="845"/>
      <c r="KGT45" s="845"/>
      <c r="KGU45" s="845"/>
      <c r="KGV45" s="845"/>
      <c r="KGW45" s="921"/>
      <c r="KGX45" s="845"/>
      <c r="KGY45" s="845"/>
      <c r="KGZ45" s="845"/>
      <c r="KHA45" s="845"/>
      <c r="KHB45" s="845"/>
      <c r="KHC45" s="845"/>
      <c r="KHD45" s="845"/>
      <c r="KHE45" s="921"/>
      <c r="KHF45" s="845"/>
      <c r="KHG45" s="845"/>
      <c r="KHH45" s="845"/>
      <c r="KHI45" s="845"/>
      <c r="KHJ45" s="845"/>
      <c r="KHK45" s="845"/>
      <c r="KHL45" s="845"/>
      <c r="KHM45" s="921"/>
      <c r="KHN45" s="845"/>
      <c r="KHO45" s="845"/>
      <c r="KHP45" s="845"/>
      <c r="KHQ45" s="845"/>
      <c r="KHR45" s="845"/>
      <c r="KHS45" s="845"/>
      <c r="KHT45" s="845"/>
      <c r="KHU45" s="921"/>
      <c r="KHV45" s="845"/>
      <c r="KHW45" s="845"/>
      <c r="KHX45" s="845"/>
      <c r="KHY45" s="845"/>
      <c r="KHZ45" s="845"/>
      <c r="KIA45" s="845"/>
      <c r="KIB45" s="845"/>
      <c r="KIC45" s="921"/>
      <c r="KID45" s="845"/>
      <c r="KIE45" s="845"/>
      <c r="KIF45" s="845"/>
      <c r="KIG45" s="845"/>
      <c r="KIH45" s="845"/>
      <c r="KII45" s="845"/>
      <c r="KIJ45" s="845"/>
      <c r="KIK45" s="921"/>
      <c r="KIL45" s="845"/>
      <c r="KIM45" s="845"/>
      <c r="KIN45" s="845"/>
      <c r="KIO45" s="845"/>
      <c r="KIP45" s="845"/>
      <c r="KIQ45" s="845"/>
      <c r="KIR45" s="845"/>
      <c r="KIS45" s="921"/>
      <c r="KIT45" s="845"/>
      <c r="KIU45" s="845"/>
      <c r="KIV45" s="845"/>
      <c r="KIW45" s="845"/>
      <c r="KIX45" s="845"/>
      <c r="KIY45" s="845"/>
      <c r="KIZ45" s="845"/>
      <c r="KJA45" s="921"/>
      <c r="KJB45" s="845"/>
      <c r="KJC45" s="845"/>
      <c r="KJD45" s="845"/>
      <c r="KJE45" s="845"/>
      <c r="KJF45" s="845"/>
      <c r="KJG45" s="845"/>
      <c r="KJH45" s="845"/>
      <c r="KJI45" s="921"/>
      <c r="KJJ45" s="845"/>
      <c r="KJK45" s="845"/>
      <c r="KJL45" s="845"/>
      <c r="KJM45" s="845"/>
      <c r="KJN45" s="845"/>
      <c r="KJO45" s="845"/>
      <c r="KJP45" s="845"/>
      <c r="KJQ45" s="921"/>
      <c r="KJR45" s="845"/>
      <c r="KJS45" s="845"/>
      <c r="KJT45" s="845"/>
      <c r="KJU45" s="845"/>
      <c r="KJV45" s="845"/>
      <c r="KJW45" s="845"/>
      <c r="KJX45" s="845"/>
      <c r="KJY45" s="921"/>
      <c r="KJZ45" s="845"/>
      <c r="KKA45" s="845"/>
      <c r="KKB45" s="845"/>
      <c r="KKC45" s="845"/>
      <c r="KKD45" s="845"/>
      <c r="KKE45" s="845"/>
      <c r="KKF45" s="845"/>
      <c r="KKG45" s="921"/>
      <c r="KKH45" s="845"/>
      <c r="KKI45" s="845"/>
      <c r="KKJ45" s="845"/>
      <c r="KKK45" s="845"/>
      <c r="KKL45" s="845"/>
      <c r="KKM45" s="845"/>
      <c r="KKN45" s="845"/>
      <c r="KKO45" s="921"/>
      <c r="KKP45" s="845"/>
      <c r="KKQ45" s="845"/>
      <c r="KKR45" s="845"/>
      <c r="KKS45" s="845"/>
      <c r="KKT45" s="845"/>
      <c r="KKU45" s="845"/>
      <c r="KKV45" s="845"/>
      <c r="KKW45" s="921"/>
      <c r="KKX45" s="845"/>
      <c r="KKY45" s="845"/>
      <c r="KKZ45" s="845"/>
      <c r="KLA45" s="845"/>
      <c r="KLB45" s="845"/>
      <c r="KLC45" s="845"/>
      <c r="KLD45" s="845"/>
      <c r="KLE45" s="921"/>
      <c r="KLF45" s="845"/>
      <c r="KLG45" s="845"/>
      <c r="KLH45" s="845"/>
      <c r="KLI45" s="845"/>
      <c r="KLJ45" s="845"/>
      <c r="KLK45" s="845"/>
      <c r="KLL45" s="845"/>
      <c r="KLM45" s="921"/>
      <c r="KLN45" s="845"/>
      <c r="KLO45" s="845"/>
      <c r="KLP45" s="845"/>
      <c r="KLQ45" s="845"/>
      <c r="KLR45" s="845"/>
      <c r="KLS45" s="845"/>
      <c r="KLT45" s="845"/>
      <c r="KLU45" s="921"/>
      <c r="KLV45" s="845"/>
      <c r="KLW45" s="845"/>
      <c r="KLX45" s="845"/>
      <c r="KLY45" s="845"/>
      <c r="KLZ45" s="845"/>
      <c r="KMA45" s="845"/>
      <c r="KMB45" s="845"/>
      <c r="KMC45" s="921"/>
      <c r="KMD45" s="845"/>
      <c r="KME45" s="845"/>
      <c r="KMF45" s="845"/>
      <c r="KMG45" s="845"/>
      <c r="KMH45" s="845"/>
      <c r="KMI45" s="845"/>
      <c r="KMJ45" s="845"/>
      <c r="KMK45" s="921"/>
      <c r="KML45" s="845"/>
      <c r="KMM45" s="845"/>
      <c r="KMN45" s="845"/>
      <c r="KMO45" s="845"/>
      <c r="KMP45" s="845"/>
      <c r="KMQ45" s="845"/>
      <c r="KMR45" s="845"/>
      <c r="KMS45" s="921"/>
      <c r="KMT45" s="845"/>
      <c r="KMU45" s="845"/>
      <c r="KMV45" s="845"/>
      <c r="KMW45" s="845"/>
      <c r="KMX45" s="845"/>
      <c r="KMY45" s="845"/>
      <c r="KMZ45" s="845"/>
      <c r="KNA45" s="921"/>
      <c r="KNB45" s="845"/>
      <c r="KNC45" s="845"/>
      <c r="KND45" s="845"/>
      <c r="KNE45" s="845"/>
      <c r="KNF45" s="845"/>
      <c r="KNG45" s="845"/>
      <c r="KNH45" s="845"/>
      <c r="KNI45" s="921"/>
      <c r="KNJ45" s="845"/>
      <c r="KNK45" s="845"/>
      <c r="KNL45" s="845"/>
      <c r="KNM45" s="845"/>
      <c r="KNN45" s="845"/>
      <c r="KNO45" s="845"/>
      <c r="KNP45" s="845"/>
      <c r="KNQ45" s="921"/>
      <c r="KNR45" s="845"/>
      <c r="KNS45" s="845"/>
      <c r="KNT45" s="845"/>
      <c r="KNU45" s="845"/>
      <c r="KNV45" s="845"/>
      <c r="KNW45" s="845"/>
      <c r="KNX45" s="845"/>
      <c r="KNY45" s="921"/>
      <c r="KNZ45" s="845"/>
      <c r="KOA45" s="845"/>
      <c r="KOB45" s="845"/>
      <c r="KOC45" s="845"/>
      <c r="KOD45" s="845"/>
      <c r="KOE45" s="845"/>
      <c r="KOF45" s="845"/>
      <c r="KOG45" s="921"/>
      <c r="KOH45" s="845"/>
      <c r="KOI45" s="845"/>
      <c r="KOJ45" s="845"/>
      <c r="KOK45" s="845"/>
      <c r="KOL45" s="845"/>
      <c r="KOM45" s="845"/>
      <c r="KON45" s="845"/>
      <c r="KOO45" s="921"/>
      <c r="KOP45" s="845"/>
      <c r="KOQ45" s="845"/>
      <c r="KOR45" s="845"/>
      <c r="KOS45" s="845"/>
      <c r="KOT45" s="845"/>
      <c r="KOU45" s="845"/>
      <c r="KOV45" s="845"/>
      <c r="KOW45" s="921"/>
      <c r="KOX45" s="845"/>
      <c r="KOY45" s="845"/>
      <c r="KOZ45" s="845"/>
      <c r="KPA45" s="845"/>
      <c r="KPB45" s="845"/>
      <c r="KPC45" s="845"/>
      <c r="KPD45" s="845"/>
      <c r="KPE45" s="921"/>
      <c r="KPF45" s="845"/>
      <c r="KPG45" s="845"/>
      <c r="KPH45" s="845"/>
      <c r="KPI45" s="845"/>
      <c r="KPJ45" s="845"/>
      <c r="KPK45" s="845"/>
      <c r="KPL45" s="845"/>
      <c r="KPM45" s="921"/>
      <c r="KPN45" s="845"/>
      <c r="KPO45" s="845"/>
      <c r="KPP45" s="845"/>
      <c r="KPQ45" s="845"/>
      <c r="KPR45" s="845"/>
      <c r="KPS45" s="845"/>
      <c r="KPT45" s="845"/>
      <c r="KPU45" s="921"/>
      <c r="KPV45" s="845"/>
      <c r="KPW45" s="845"/>
      <c r="KPX45" s="845"/>
      <c r="KPY45" s="845"/>
      <c r="KPZ45" s="845"/>
      <c r="KQA45" s="845"/>
      <c r="KQB45" s="845"/>
      <c r="KQC45" s="921"/>
      <c r="KQD45" s="845"/>
      <c r="KQE45" s="845"/>
      <c r="KQF45" s="845"/>
      <c r="KQG45" s="845"/>
      <c r="KQH45" s="845"/>
      <c r="KQI45" s="845"/>
      <c r="KQJ45" s="845"/>
      <c r="KQK45" s="921"/>
      <c r="KQL45" s="845"/>
      <c r="KQM45" s="845"/>
      <c r="KQN45" s="845"/>
      <c r="KQO45" s="845"/>
      <c r="KQP45" s="845"/>
      <c r="KQQ45" s="845"/>
      <c r="KQR45" s="845"/>
      <c r="KQS45" s="921"/>
      <c r="KQT45" s="845"/>
      <c r="KQU45" s="845"/>
      <c r="KQV45" s="845"/>
      <c r="KQW45" s="845"/>
      <c r="KQX45" s="845"/>
      <c r="KQY45" s="845"/>
      <c r="KQZ45" s="845"/>
      <c r="KRA45" s="921"/>
      <c r="KRB45" s="845"/>
      <c r="KRC45" s="845"/>
      <c r="KRD45" s="845"/>
      <c r="KRE45" s="845"/>
      <c r="KRF45" s="845"/>
      <c r="KRG45" s="845"/>
      <c r="KRH45" s="845"/>
      <c r="KRI45" s="921"/>
      <c r="KRJ45" s="845"/>
      <c r="KRK45" s="845"/>
      <c r="KRL45" s="845"/>
      <c r="KRM45" s="845"/>
      <c r="KRN45" s="845"/>
      <c r="KRO45" s="845"/>
      <c r="KRP45" s="845"/>
      <c r="KRQ45" s="921"/>
      <c r="KRR45" s="845"/>
      <c r="KRS45" s="845"/>
      <c r="KRT45" s="845"/>
      <c r="KRU45" s="845"/>
      <c r="KRV45" s="845"/>
      <c r="KRW45" s="845"/>
      <c r="KRX45" s="845"/>
      <c r="KRY45" s="921"/>
      <c r="KRZ45" s="845"/>
      <c r="KSA45" s="845"/>
      <c r="KSB45" s="845"/>
      <c r="KSC45" s="845"/>
      <c r="KSD45" s="845"/>
      <c r="KSE45" s="845"/>
      <c r="KSF45" s="845"/>
      <c r="KSG45" s="921"/>
      <c r="KSH45" s="845"/>
      <c r="KSI45" s="845"/>
      <c r="KSJ45" s="845"/>
      <c r="KSK45" s="845"/>
      <c r="KSL45" s="845"/>
      <c r="KSM45" s="845"/>
      <c r="KSN45" s="845"/>
      <c r="KSO45" s="921"/>
      <c r="KSP45" s="845"/>
      <c r="KSQ45" s="845"/>
      <c r="KSR45" s="845"/>
      <c r="KSS45" s="845"/>
      <c r="KST45" s="845"/>
      <c r="KSU45" s="845"/>
      <c r="KSV45" s="845"/>
      <c r="KSW45" s="921"/>
      <c r="KSX45" s="845"/>
      <c r="KSY45" s="845"/>
      <c r="KSZ45" s="845"/>
      <c r="KTA45" s="845"/>
      <c r="KTB45" s="845"/>
      <c r="KTC45" s="845"/>
      <c r="KTD45" s="845"/>
      <c r="KTE45" s="921"/>
      <c r="KTF45" s="845"/>
      <c r="KTG45" s="845"/>
      <c r="KTH45" s="845"/>
      <c r="KTI45" s="845"/>
      <c r="KTJ45" s="845"/>
      <c r="KTK45" s="845"/>
      <c r="KTL45" s="845"/>
      <c r="KTM45" s="921"/>
      <c r="KTN45" s="845"/>
      <c r="KTO45" s="845"/>
      <c r="KTP45" s="845"/>
      <c r="KTQ45" s="845"/>
      <c r="KTR45" s="845"/>
      <c r="KTS45" s="845"/>
      <c r="KTT45" s="845"/>
      <c r="KTU45" s="921"/>
      <c r="KTV45" s="845"/>
      <c r="KTW45" s="845"/>
      <c r="KTX45" s="845"/>
      <c r="KTY45" s="845"/>
      <c r="KTZ45" s="845"/>
      <c r="KUA45" s="845"/>
      <c r="KUB45" s="845"/>
      <c r="KUC45" s="921"/>
      <c r="KUD45" s="845"/>
      <c r="KUE45" s="845"/>
      <c r="KUF45" s="845"/>
      <c r="KUG45" s="845"/>
      <c r="KUH45" s="845"/>
      <c r="KUI45" s="845"/>
      <c r="KUJ45" s="845"/>
      <c r="KUK45" s="921"/>
      <c r="KUL45" s="845"/>
      <c r="KUM45" s="845"/>
      <c r="KUN45" s="845"/>
      <c r="KUO45" s="845"/>
      <c r="KUP45" s="845"/>
      <c r="KUQ45" s="845"/>
      <c r="KUR45" s="845"/>
      <c r="KUS45" s="921"/>
      <c r="KUT45" s="845"/>
      <c r="KUU45" s="845"/>
      <c r="KUV45" s="845"/>
      <c r="KUW45" s="845"/>
      <c r="KUX45" s="845"/>
      <c r="KUY45" s="845"/>
      <c r="KUZ45" s="845"/>
      <c r="KVA45" s="921"/>
      <c r="KVB45" s="845"/>
      <c r="KVC45" s="845"/>
      <c r="KVD45" s="845"/>
      <c r="KVE45" s="845"/>
      <c r="KVF45" s="845"/>
      <c r="KVG45" s="845"/>
      <c r="KVH45" s="845"/>
      <c r="KVI45" s="921"/>
      <c r="KVJ45" s="845"/>
      <c r="KVK45" s="845"/>
      <c r="KVL45" s="845"/>
      <c r="KVM45" s="845"/>
      <c r="KVN45" s="845"/>
      <c r="KVO45" s="845"/>
      <c r="KVP45" s="845"/>
      <c r="KVQ45" s="921"/>
      <c r="KVR45" s="845"/>
      <c r="KVS45" s="845"/>
      <c r="KVT45" s="845"/>
      <c r="KVU45" s="845"/>
      <c r="KVV45" s="845"/>
      <c r="KVW45" s="845"/>
      <c r="KVX45" s="845"/>
      <c r="KVY45" s="921"/>
      <c r="KVZ45" s="845"/>
      <c r="KWA45" s="845"/>
      <c r="KWB45" s="845"/>
      <c r="KWC45" s="845"/>
      <c r="KWD45" s="845"/>
      <c r="KWE45" s="845"/>
      <c r="KWF45" s="845"/>
      <c r="KWG45" s="921"/>
      <c r="KWH45" s="845"/>
      <c r="KWI45" s="845"/>
      <c r="KWJ45" s="845"/>
      <c r="KWK45" s="845"/>
      <c r="KWL45" s="845"/>
      <c r="KWM45" s="845"/>
      <c r="KWN45" s="845"/>
      <c r="KWO45" s="921"/>
      <c r="KWP45" s="845"/>
      <c r="KWQ45" s="845"/>
      <c r="KWR45" s="845"/>
      <c r="KWS45" s="845"/>
      <c r="KWT45" s="845"/>
      <c r="KWU45" s="845"/>
      <c r="KWV45" s="845"/>
      <c r="KWW45" s="921"/>
      <c r="KWX45" s="845"/>
      <c r="KWY45" s="845"/>
      <c r="KWZ45" s="845"/>
      <c r="KXA45" s="845"/>
      <c r="KXB45" s="845"/>
      <c r="KXC45" s="845"/>
      <c r="KXD45" s="845"/>
      <c r="KXE45" s="921"/>
      <c r="KXF45" s="845"/>
      <c r="KXG45" s="845"/>
      <c r="KXH45" s="845"/>
      <c r="KXI45" s="845"/>
      <c r="KXJ45" s="845"/>
      <c r="KXK45" s="845"/>
      <c r="KXL45" s="845"/>
      <c r="KXM45" s="921"/>
      <c r="KXN45" s="845"/>
      <c r="KXO45" s="845"/>
      <c r="KXP45" s="845"/>
      <c r="KXQ45" s="845"/>
      <c r="KXR45" s="845"/>
      <c r="KXS45" s="845"/>
      <c r="KXT45" s="845"/>
      <c r="KXU45" s="921"/>
      <c r="KXV45" s="845"/>
      <c r="KXW45" s="845"/>
      <c r="KXX45" s="845"/>
      <c r="KXY45" s="845"/>
      <c r="KXZ45" s="845"/>
      <c r="KYA45" s="845"/>
      <c r="KYB45" s="845"/>
      <c r="KYC45" s="921"/>
      <c r="KYD45" s="845"/>
      <c r="KYE45" s="845"/>
      <c r="KYF45" s="845"/>
      <c r="KYG45" s="845"/>
      <c r="KYH45" s="845"/>
      <c r="KYI45" s="845"/>
      <c r="KYJ45" s="845"/>
      <c r="KYK45" s="921"/>
      <c r="KYL45" s="845"/>
      <c r="KYM45" s="845"/>
      <c r="KYN45" s="845"/>
      <c r="KYO45" s="845"/>
      <c r="KYP45" s="845"/>
      <c r="KYQ45" s="845"/>
      <c r="KYR45" s="845"/>
      <c r="KYS45" s="921"/>
      <c r="KYT45" s="845"/>
      <c r="KYU45" s="845"/>
      <c r="KYV45" s="845"/>
      <c r="KYW45" s="845"/>
      <c r="KYX45" s="845"/>
      <c r="KYY45" s="845"/>
      <c r="KYZ45" s="845"/>
      <c r="KZA45" s="921"/>
      <c r="KZB45" s="845"/>
      <c r="KZC45" s="845"/>
      <c r="KZD45" s="845"/>
      <c r="KZE45" s="845"/>
      <c r="KZF45" s="845"/>
      <c r="KZG45" s="845"/>
      <c r="KZH45" s="845"/>
      <c r="KZI45" s="921"/>
      <c r="KZJ45" s="845"/>
      <c r="KZK45" s="845"/>
      <c r="KZL45" s="845"/>
      <c r="KZM45" s="845"/>
      <c r="KZN45" s="845"/>
      <c r="KZO45" s="845"/>
      <c r="KZP45" s="845"/>
      <c r="KZQ45" s="921"/>
      <c r="KZR45" s="845"/>
      <c r="KZS45" s="845"/>
      <c r="KZT45" s="845"/>
      <c r="KZU45" s="845"/>
      <c r="KZV45" s="845"/>
      <c r="KZW45" s="845"/>
      <c r="KZX45" s="845"/>
      <c r="KZY45" s="921"/>
      <c r="KZZ45" s="845"/>
      <c r="LAA45" s="845"/>
      <c r="LAB45" s="845"/>
      <c r="LAC45" s="845"/>
      <c r="LAD45" s="845"/>
      <c r="LAE45" s="845"/>
      <c r="LAF45" s="845"/>
      <c r="LAG45" s="921"/>
      <c r="LAH45" s="845"/>
      <c r="LAI45" s="845"/>
      <c r="LAJ45" s="845"/>
      <c r="LAK45" s="845"/>
      <c r="LAL45" s="845"/>
      <c r="LAM45" s="845"/>
      <c r="LAN45" s="845"/>
      <c r="LAO45" s="921"/>
      <c r="LAP45" s="845"/>
      <c r="LAQ45" s="845"/>
      <c r="LAR45" s="845"/>
      <c r="LAS45" s="845"/>
      <c r="LAT45" s="845"/>
      <c r="LAU45" s="845"/>
      <c r="LAV45" s="845"/>
      <c r="LAW45" s="921"/>
      <c r="LAX45" s="845"/>
      <c r="LAY45" s="845"/>
      <c r="LAZ45" s="845"/>
      <c r="LBA45" s="845"/>
      <c r="LBB45" s="845"/>
      <c r="LBC45" s="845"/>
      <c r="LBD45" s="845"/>
      <c r="LBE45" s="921"/>
      <c r="LBF45" s="845"/>
      <c r="LBG45" s="845"/>
      <c r="LBH45" s="845"/>
      <c r="LBI45" s="845"/>
      <c r="LBJ45" s="845"/>
      <c r="LBK45" s="845"/>
      <c r="LBL45" s="845"/>
      <c r="LBM45" s="921"/>
      <c r="LBN45" s="845"/>
      <c r="LBO45" s="845"/>
      <c r="LBP45" s="845"/>
      <c r="LBQ45" s="845"/>
      <c r="LBR45" s="845"/>
      <c r="LBS45" s="845"/>
      <c r="LBT45" s="845"/>
      <c r="LBU45" s="921"/>
      <c r="LBV45" s="845"/>
      <c r="LBW45" s="845"/>
      <c r="LBX45" s="845"/>
      <c r="LBY45" s="845"/>
      <c r="LBZ45" s="845"/>
      <c r="LCA45" s="845"/>
      <c r="LCB45" s="845"/>
      <c r="LCC45" s="921"/>
      <c r="LCD45" s="845"/>
      <c r="LCE45" s="845"/>
      <c r="LCF45" s="845"/>
      <c r="LCG45" s="845"/>
      <c r="LCH45" s="845"/>
      <c r="LCI45" s="845"/>
      <c r="LCJ45" s="845"/>
      <c r="LCK45" s="921"/>
      <c r="LCL45" s="845"/>
      <c r="LCM45" s="845"/>
      <c r="LCN45" s="845"/>
      <c r="LCO45" s="845"/>
      <c r="LCP45" s="845"/>
      <c r="LCQ45" s="845"/>
      <c r="LCR45" s="845"/>
      <c r="LCS45" s="921"/>
      <c r="LCT45" s="845"/>
      <c r="LCU45" s="845"/>
      <c r="LCV45" s="845"/>
      <c r="LCW45" s="845"/>
      <c r="LCX45" s="845"/>
      <c r="LCY45" s="845"/>
      <c r="LCZ45" s="845"/>
      <c r="LDA45" s="921"/>
      <c r="LDB45" s="845"/>
      <c r="LDC45" s="845"/>
      <c r="LDD45" s="845"/>
      <c r="LDE45" s="845"/>
      <c r="LDF45" s="845"/>
      <c r="LDG45" s="845"/>
      <c r="LDH45" s="845"/>
      <c r="LDI45" s="921"/>
      <c r="LDJ45" s="845"/>
      <c r="LDK45" s="845"/>
      <c r="LDL45" s="845"/>
      <c r="LDM45" s="845"/>
      <c r="LDN45" s="845"/>
      <c r="LDO45" s="845"/>
      <c r="LDP45" s="845"/>
      <c r="LDQ45" s="921"/>
      <c r="LDR45" s="845"/>
      <c r="LDS45" s="845"/>
      <c r="LDT45" s="845"/>
      <c r="LDU45" s="845"/>
      <c r="LDV45" s="845"/>
      <c r="LDW45" s="845"/>
      <c r="LDX45" s="845"/>
      <c r="LDY45" s="921"/>
      <c r="LDZ45" s="845"/>
      <c r="LEA45" s="845"/>
      <c r="LEB45" s="845"/>
      <c r="LEC45" s="845"/>
      <c r="LED45" s="845"/>
      <c r="LEE45" s="845"/>
      <c r="LEF45" s="845"/>
      <c r="LEG45" s="921"/>
      <c r="LEH45" s="845"/>
      <c r="LEI45" s="845"/>
      <c r="LEJ45" s="845"/>
      <c r="LEK45" s="845"/>
      <c r="LEL45" s="845"/>
      <c r="LEM45" s="845"/>
      <c r="LEN45" s="845"/>
      <c r="LEO45" s="921"/>
      <c r="LEP45" s="845"/>
      <c r="LEQ45" s="845"/>
      <c r="LER45" s="845"/>
      <c r="LES45" s="845"/>
      <c r="LET45" s="845"/>
      <c r="LEU45" s="845"/>
      <c r="LEV45" s="845"/>
      <c r="LEW45" s="921"/>
      <c r="LEX45" s="845"/>
      <c r="LEY45" s="845"/>
      <c r="LEZ45" s="845"/>
      <c r="LFA45" s="845"/>
      <c r="LFB45" s="845"/>
      <c r="LFC45" s="845"/>
      <c r="LFD45" s="845"/>
      <c r="LFE45" s="921"/>
      <c r="LFF45" s="845"/>
      <c r="LFG45" s="845"/>
      <c r="LFH45" s="845"/>
      <c r="LFI45" s="845"/>
      <c r="LFJ45" s="845"/>
      <c r="LFK45" s="845"/>
      <c r="LFL45" s="845"/>
      <c r="LFM45" s="921"/>
      <c r="LFN45" s="845"/>
      <c r="LFO45" s="845"/>
      <c r="LFP45" s="845"/>
      <c r="LFQ45" s="845"/>
      <c r="LFR45" s="845"/>
      <c r="LFS45" s="845"/>
      <c r="LFT45" s="845"/>
      <c r="LFU45" s="921"/>
      <c r="LFV45" s="845"/>
      <c r="LFW45" s="845"/>
      <c r="LFX45" s="845"/>
      <c r="LFY45" s="845"/>
      <c r="LFZ45" s="845"/>
      <c r="LGA45" s="845"/>
      <c r="LGB45" s="845"/>
      <c r="LGC45" s="921"/>
      <c r="LGD45" s="845"/>
      <c r="LGE45" s="845"/>
      <c r="LGF45" s="845"/>
      <c r="LGG45" s="845"/>
      <c r="LGH45" s="845"/>
      <c r="LGI45" s="845"/>
      <c r="LGJ45" s="845"/>
      <c r="LGK45" s="921"/>
      <c r="LGL45" s="845"/>
      <c r="LGM45" s="845"/>
      <c r="LGN45" s="845"/>
      <c r="LGO45" s="845"/>
      <c r="LGP45" s="845"/>
      <c r="LGQ45" s="845"/>
      <c r="LGR45" s="845"/>
      <c r="LGS45" s="921"/>
      <c r="LGT45" s="845"/>
      <c r="LGU45" s="845"/>
      <c r="LGV45" s="845"/>
      <c r="LGW45" s="845"/>
      <c r="LGX45" s="845"/>
      <c r="LGY45" s="845"/>
      <c r="LGZ45" s="845"/>
      <c r="LHA45" s="921"/>
      <c r="LHB45" s="845"/>
      <c r="LHC45" s="845"/>
      <c r="LHD45" s="845"/>
      <c r="LHE45" s="845"/>
      <c r="LHF45" s="845"/>
      <c r="LHG45" s="845"/>
      <c r="LHH45" s="845"/>
      <c r="LHI45" s="921"/>
      <c r="LHJ45" s="845"/>
      <c r="LHK45" s="845"/>
      <c r="LHL45" s="845"/>
      <c r="LHM45" s="845"/>
      <c r="LHN45" s="845"/>
      <c r="LHO45" s="845"/>
      <c r="LHP45" s="845"/>
      <c r="LHQ45" s="921"/>
      <c r="LHR45" s="845"/>
      <c r="LHS45" s="845"/>
      <c r="LHT45" s="845"/>
      <c r="LHU45" s="845"/>
      <c r="LHV45" s="845"/>
      <c r="LHW45" s="845"/>
      <c r="LHX45" s="845"/>
      <c r="LHY45" s="921"/>
      <c r="LHZ45" s="845"/>
      <c r="LIA45" s="845"/>
      <c r="LIB45" s="845"/>
      <c r="LIC45" s="845"/>
      <c r="LID45" s="845"/>
      <c r="LIE45" s="845"/>
      <c r="LIF45" s="845"/>
      <c r="LIG45" s="921"/>
      <c r="LIH45" s="845"/>
      <c r="LII45" s="845"/>
      <c r="LIJ45" s="845"/>
      <c r="LIK45" s="845"/>
      <c r="LIL45" s="845"/>
      <c r="LIM45" s="845"/>
      <c r="LIN45" s="845"/>
      <c r="LIO45" s="921"/>
      <c r="LIP45" s="845"/>
      <c r="LIQ45" s="845"/>
      <c r="LIR45" s="845"/>
      <c r="LIS45" s="845"/>
      <c r="LIT45" s="845"/>
      <c r="LIU45" s="845"/>
      <c r="LIV45" s="845"/>
      <c r="LIW45" s="921"/>
      <c r="LIX45" s="845"/>
      <c r="LIY45" s="845"/>
      <c r="LIZ45" s="845"/>
      <c r="LJA45" s="845"/>
      <c r="LJB45" s="845"/>
      <c r="LJC45" s="845"/>
      <c r="LJD45" s="845"/>
      <c r="LJE45" s="921"/>
      <c r="LJF45" s="845"/>
      <c r="LJG45" s="845"/>
      <c r="LJH45" s="845"/>
      <c r="LJI45" s="845"/>
      <c r="LJJ45" s="845"/>
      <c r="LJK45" s="845"/>
      <c r="LJL45" s="845"/>
      <c r="LJM45" s="921"/>
      <c r="LJN45" s="845"/>
      <c r="LJO45" s="845"/>
      <c r="LJP45" s="845"/>
      <c r="LJQ45" s="845"/>
      <c r="LJR45" s="845"/>
      <c r="LJS45" s="845"/>
      <c r="LJT45" s="845"/>
      <c r="LJU45" s="921"/>
      <c r="LJV45" s="845"/>
      <c r="LJW45" s="845"/>
      <c r="LJX45" s="845"/>
      <c r="LJY45" s="845"/>
      <c r="LJZ45" s="845"/>
      <c r="LKA45" s="845"/>
      <c r="LKB45" s="845"/>
      <c r="LKC45" s="921"/>
      <c r="LKD45" s="845"/>
      <c r="LKE45" s="845"/>
      <c r="LKF45" s="845"/>
      <c r="LKG45" s="845"/>
      <c r="LKH45" s="845"/>
      <c r="LKI45" s="845"/>
      <c r="LKJ45" s="845"/>
      <c r="LKK45" s="921"/>
      <c r="LKL45" s="845"/>
      <c r="LKM45" s="845"/>
      <c r="LKN45" s="845"/>
      <c r="LKO45" s="845"/>
      <c r="LKP45" s="845"/>
      <c r="LKQ45" s="845"/>
      <c r="LKR45" s="845"/>
      <c r="LKS45" s="921"/>
      <c r="LKT45" s="845"/>
      <c r="LKU45" s="845"/>
      <c r="LKV45" s="845"/>
      <c r="LKW45" s="845"/>
      <c r="LKX45" s="845"/>
      <c r="LKY45" s="845"/>
      <c r="LKZ45" s="845"/>
      <c r="LLA45" s="921"/>
      <c r="LLB45" s="845"/>
      <c r="LLC45" s="845"/>
      <c r="LLD45" s="845"/>
      <c r="LLE45" s="845"/>
      <c r="LLF45" s="845"/>
      <c r="LLG45" s="845"/>
      <c r="LLH45" s="845"/>
      <c r="LLI45" s="921"/>
      <c r="LLJ45" s="845"/>
      <c r="LLK45" s="845"/>
      <c r="LLL45" s="845"/>
      <c r="LLM45" s="845"/>
      <c r="LLN45" s="845"/>
      <c r="LLO45" s="845"/>
      <c r="LLP45" s="845"/>
      <c r="LLQ45" s="921"/>
      <c r="LLR45" s="845"/>
      <c r="LLS45" s="845"/>
      <c r="LLT45" s="845"/>
      <c r="LLU45" s="845"/>
      <c r="LLV45" s="845"/>
      <c r="LLW45" s="845"/>
      <c r="LLX45" s="845"/>
      <c r="LLY45" s="921"/>
      <c r="LLZ45" s="845"/>
      <c r="LMA45" s="845"/>
      <c r="LMB45" s="845"/>
      <c r="LMC45" s="845"/>
      <c r="LMD45" s="845"/>
      <c r="LME45" s="845"/>
      <c r="LMF45" s="845"/>
      <c r="LMG45" s="921"/>
      <c r="LMH45" s="845"/>
      <c r="LMI45" s="845"/>
      <c r="LMJ45" s="845"/>
      <c r="LMK45" s="845"/>
      <c r="LML45" s="845"/>
      <c r="LMM45" s="845"/>
      <c r="LMN45" s="845"/>
      <c r="LMO45" s="921"/>
      <c r="LMP45" s="845"/>
      <c r="LMQ45" s="845"/>
      <c r="LMR45" s="845"/>
      <c r="LMS45" s="845"/>
      <c r="LMT45" s="845"/>
      <c r="LMU45" s="845"/>
      <c r="LMV45" s="845"/>
      <c r="LMW45" s="921"/>
      <c r="LMX45" s="845"/>
      <c r="LMY45" s="845"/>
      <c r="LMZ45" s="845"/>
      <c r="LNA45" s="845"/>
      <c r="LNB45" s="845"/>
      <c r="LNC45" s="845"/>
      <c r="LND45" s="845"/>
      <c r="LNE45" s="921"/>
      <c r="LNF45" s="845"/>
      <c r="LNG45" s="845"/>
      <c r="LNH45" s="845"/>
      <c r="LNI45" s="845"/>
      <c r="LNJ45" s="845"/>
      <c r="LNK45" s="845"/>
      <c r="LNL45" s="845"/>
      <c r="LNM45" s="921"/>
      <c r="LNN45" s="845"/>
      <c r="LNO45" s="845"/>
      <c r="LNP45" s="845"/>
      <c r="LNQ45" s="845"/>
      <c r="LNR45" s="845"/>
      <c r="LNS45" s="845"/>
      <c r="LNT45" s="845"/>
      <c r="LNU45" s="921"/>
      <c r="LNV45" s="845"/>
      <c r="LNW45" s="845"/>
      <c r="LNX45" s="845"/>
      <c r="LNY45" s="845"/>
      <c r="LNZ45" s="845"/>
      <c r="LOA45" s="845"/>
      <c r="LOB45" s="845"/>
      <c r="LOC45" s="921"/>
      <c r="LOD45" s="845"/>
      <c r="LOE45" s="845"/>
      <c r="LOF45" s="845"/>
      <c r="LOG45" s="845"/>
      <c r="LOH45" s="845"/>
      <c r="LOI45" s="845"/>
      <c r="LOJ45" s="845"/>
      <c r="LOK45" s="921"/>
      <c r="LOL45" s="845"/>
      <c r="LOM45" s="845"/>
      <c r="LON45" s="845"/>
      <c r="LOO45" s="845"/>
      <c r="LOP45" s="845"/>
      <c r="LOQ45" s="845"/>
      <c r="LOR45" s="845"/>
      <c r="LOS45" s="921"/>
      <c r="LOT45" s="845"/>
      <c r="LOU45" s="845"/>
      <c r="LOV45" s="845"/>
      <c r="LOW45" s="845"/>
      <c r="LOX45" s="845"/>
      <c r="LOY45" s="845"/>
      <c r="LOZ45" s="845"/>
      <c r="LPA45" s="921"/>
      <c r="LPB45" s="845"/>
      <c r="LPC45" s="845"/>
      <c r="LPD45" s="845"/>
      <c r="LPE45" s="845"/>
      <c r="LPF45" s="845"/>
      <c r="LPG45" s="845"/>
      <c r="LPH45" s="845"/>
      <c r="LPI45" s="921"/>
      <c r="LPJ45" s="845"/>
      <c r="LPK45" s="845"/>
      <c r="LPL45" s="845"/>
      <c r="LPM45" s="845"/>
      <c r="LPN45" s="845"/>
      <c r="LPO45" s="845"/>
      <c r="LPP45" s="845"/>
      <c r="LPQ45" s="921"/>
      <c r="LPR45" s="845"/>
      <c r="LPS45" s="845"/>
      <c r="LPT45" s="845"/>
      <c r="LPU45" s="845"/>
      <c r="LPV45" s="845"/>
      <c r="LPW45" s="845"/>
      <c r="LPX45" s="845"/>
      <c r="LPY45" s="921"/>
      <c r="LPZ45" s="845"/>
      <c r="LQA45" s="845"/>
      <c r="LQB45" s="845"/>
      <c r="LQC45" s="845"/>
      <c r="LQD45" s="845"/>
      <c r="LQE45" s="845"/>
      <c r="LQF45" s="845"/>
      <c r="LQG45" s="921"/>
      <c r="LQH45" s="845"/>
      <c r="LQI45" s="845"/>
      <c r="LQJ45" s="845"/>
      <c r="LQK45" s="845"/>
      <c r="LQL45" s="845"/>
      <c r="LQM45" s="845"/>
      <c r="LQN45" s="845"/>
      <c r="LQO45" s="921"/>
      <c r="LQP45" s="845"/>
      <c r="LQQ45" s="845"/>
      <c r="LQR45" s="845"/>
      <c r="LQS45" s="845"/>
      <c r="LQT45" s="845"/>
      <c r="LQU45" s="845"/>
      <c r="LQV45" s="845"/>
      <c r="LQW45" s="921"/>
      <c r="LQX45" s="845"/>
      <c r="LQY45" s="845"/>
      <c r="LQZ45" s="845"/>
      <c r="LRA45" s="845"/>
      <c r="LRB45" s="845"/>
      <c r="LRC45" s="845"/>
      <c r="LRD45" s="845"/>
      <c r="LRE45" s="921"/>
      <c r="LRF45" s="845"/>
      <c r="LRG45" s="845"/>
      <c r="LRH45" s="845"/>
      <c r="LRI45" s="845"/>
      <c r="LRJ45" s="845"/>
      <c r="LRK45" s="845"/>
      <c r="LRL45" s="845"/>
      <c r="LRM45" s="921"/>
      <c r="LRN45" s="845"/>
      <c r="LRO45" s="845"/>
      <c r="LRP45" s="845"/>
      <c r="LRQ45" s="845"/>
      <c r="LRR45" s="845"/>
      <c r="LRS45" s="845"/>
      <c r="LRT45" s="845"/>
      <c r="LRU45" s="921"/>
      <c r="LRV45" s="845"/>
      <c r="LRW45" s="845"/>
      <c r="LRX45" s="845"/>
      <c r="LRY45" s="845"/>
      <c r="LRZ45" s="845"/>
      <c r="LSA45" s="845"/>
      <c r="LSB45" s="845"/>
      <c r="LSC45" s="921"/>
      <c r="LSD45" s="845"/>
      <c r="LSE45" s="845"/>
      <c r="LSF45" s="845"/>
      <c r="LSG45" s="845"/>
      <c r="LSH45" s="845"/>
      <c r="LSI45" s="845"/>
      <c r="LSJ45" s="845"/>
      <c r="LSK45" s="921"/>
      <c r="LSL45" s="845"/>
      <c r="LSM45" s="845"/>
      <c r="LSN45" s="845"/>
      <c r="LSO45" s="845"/>
      <c r="LSP45" s="845"/>
      <c r="LSQ45" s="845"/>
      <c r="LSR45" s="845"/>
      <c r="LSS45" s="921"/>
      <c r="LST45" s="845"/>
      <c r="LSU45" s="845"/>
      <c r="LSV45" s="845"/>
      <c r="LSW45" s="845"/>
      <c r="LSX45" s="845"/>
      <c r="LSY45" s="845"/>
      <c r="LSZ45" s="845"/>
      <c r="LTA45" s="921"/>
      <c r="LTB45" s="845"/>
      <c r="LTC45" s="845"/>
      <c r="LTD45" s="845"/>
      <c r="LTE45" s="845"/>
      <c r="LTF45" s="845"/>
      <c r="LTG45" s="845"/>
      <c r="LTH45" s="845"/>
      <c r="LTI45" s="921"/>
      <c r="LTJ45" s="845"/>
      <c r="LTK45" s="845"/>
      <c r="LTL45" s="845"/>
      <c r="LTM45" s="845"/>
      <c r="LTN45" s="845"/>
      <c r="LTO45" s="845"/>
      <c r="LTP45" s="845"/>
      <c r="LTQ45" s="921"/>
      <c r="LTR45" s="845"/>
      <c r="LTS45" s="845"/>
      <c r="LTT45" s="845"/>
      <c r="LTU45" s="845"/>
      <c r="LTV45" s="845"/>
      <c r="LTW45" s="845"/>
      <c r="LTX45" s="845"/>
      <c r="LTY45" s="921"/>
      <c r="LTZ45" s="845"/>
      <c r="LUA45" s="845"/>
      <c r="LUB45" s="845"/>
      <c r="LUC45" s="845"/>
      <c r="LUD45" s="845"/>
      <c r="LUE45" s="845"/>
      <c r="LUF45" s="845"/>
      <c r="LUG45" s="921"/>
      <c r="LUH45" s="845"/>
      <c r="LUI45" s="845"/>
      <c r="LUJ45" s="845"/>
      <c r="LUK45" s="845"/>
      <c r="LUL45" s="845"/>
      <c r="LUM45" s="845"/>
      <c r="LUN45" s="845"/>
      <c r="LUO45" s="921"/>
      <c r="LUP45" s="845"/>
      <c r="LUQ45" s="845"/>
      <c r="LUR45" s="845"/>
      <c r="LUS45" s="845"/>
      <c r="LUT45" s="845"/>
      <c r="LUU45" s="845"/>
      <c r="LUV45" s="845"/>
      <c r="LUW45" s="921"/>
      <c r="LUX45" s="845"/>
      <c r="LUY45" s="845"/>
      <c r="LUZ45" s="845"/>
      <c r="LVA45" s="845"/>
      <c r="LVB45" s="845"/>
      <c r="LVC45" s="845"/>
      <c r="LVD45" s="845"/>
      <c r="LVE45" s="921"/>
      <c r="LVF45" s="845"/>
      <c r="LVG45" s="845"/>
      <c r="LVH45" s="845"/>
      <c r="LVI45" s="845"/>
      <c r="LVJ45" s="845"/>
      <c r="LVK45" s="845"/>
      <c r="LVL45" s="845"/>
      <c r="LVM45" s="921"/>
      <c r="LVN45" s="845"/>
      <c r="LVO45" s="845"/>
      <c r="LVP45" s="845"/>
      <c r="LVQ45" s="845"/>
      <c r="LVR45" s="845"/>
      <c r="LVS45" s="845"/>
      <c r="LVT45" s="845"/>
      <c r="LVU45" s="921"/>
      <c r="LVV45" s="845"/>
      <c r="LVW45" s="845"/>
      <c r="LVX45" s="845"/>
      <c r="LVY45" s="845"/>
      <c r="LVZ45" s="845"/>
      <c r="LWA45" s="845"/>
      <c r="LWB45" s="845"/>
      <c r="LWC45" s="921"/>
      <c r="LWD45" s="845"/>
      <c r="LWE45" s="845"/>
      <c r="LWF45" s="845"/>
      <c r="LWG45" s="845"/>
      <c r="LWH45" s="845"/>
      <c r="LWI45" s="845"/>
      <c r="LWJ45" s="845"/>
      <c r="LWK45" s="921"/>
      <c r="LWL45" s="845"/>
      <c r="LWM45" s="845"/>
      <c r="LWN45" s="845"/>
      <c r="LWO45" s="845"/>
      <c r="LWP45" s="845"/>
      <c r="LWQ45" s="845"/>
      <c r="LWR45" s="845"/>
      <c r="LWS45" s="921"/>
      <c r="LWT45" s="845"/>
      <c r="LWU45" s="845"/>
      <c r="LWV45" s="845"/>
      <c r="LWW45" s="845"/>
      <c r="LWX45" s="845"/>
      <c r="LWY45" s="845"/>
      <c r="LWZ45" s="845"/>
      <c r="LXA45" s="921"/>
      <c r="LXB45" s="845"/>
      <c r="LXC45" s="845"/>
      <c r="LXD45" s="845"/>
      <c r="LXE45" s="845"/>
      <c r="LXF45" s="845"/>
      <c r="LXG45" s="845"/>
      <c r="LXH45" s="845"/>
      <c r="LXI45" s="921"/>
      <c r="LXJ45" s="845"/>
      <c r="LXK45" s="845"/>
      <c r="LXL45" s="845"/>
      <c r="LXM45" s="845"/>
      <c r="LXN45" s="845"/>
      <c r="LXO45" s="845"/>
      <c r="LXP45" s="845"/>
      <c r="LXQ45" s="921"/>
      <c r="LXR45" s="845"/>
      <c r="LXS45" s="845"/>
      <c r="LXT45" s="845"/>
      <c r="LXU45" s="845"/>
      <c r="LXV45" s="845"/>
      <c r="LXW45" s="845"/>
      <c r="LXX45" s="845"/>
      <c r="LXY45" s="921"/>
      <c r="LXZ45" s="845"/>
      <c r="LYA45" s="845"/>
      <c r="LYB45" s="845"/>
      <c r="LYC45" s="845"/>
      <c r="LYD45" s="845"/>
      <c r="LYE45" s="845"/>
      <c r="LYF45" s="845"/>
      <c r="LYG45" s="921"/>
      <c r="LYH45" s="845"/>
      <c r="LYI45" s="845"/>
      <c r="LYJ45" s="845"/>
      <c r="LYK45" s="845"/>
      <c r="LYL45" s="845"/>
      <c r="LYM45" s="845"/>
      <c r="LYN45" s="845"/>
      <c r="LYO45" s="921"/>
      <c r="LYP45" s="845"/>
      <c r="LYQ45" s="845"/>
      <c r="LYR45" s="845"/>
      <c r="LYS45" s="845"/>
      <c r="LYT45" s="845"/>
      <c r="LYU45" s="845"/>
      <c r="LYV45" s="845"/>
      <c r="LYW45" s="921"/>
      <c r="LYX45" s="845"/>
      <c r="LYY45" s="845"/>
      <c r="LYZ45" s="845"/>
      <c r="LZA45" s="845"/>
      <c r="LZB45" s="845"/>
      <c r="LZC45" s="845"/>
      <c r="LZD45" s="845"/>
      <c r="LZE45" s="921"/>
      <c r="LZF45" s="845"/>
      <c r="LZG45" s="845"/>
      <c r="LZH45" s="845"/>
      <c r="LZI45" s="845"/>
      <c r="LZJ45" s="845"/>
      <c r="LZK45" s="845"/>
      <c r="LZL45" s="845"/>
      <c r="LZM45" s="921"/>
      <c r="LZN45" s="845"/>
      <c r="LZO45" s="845"/>
      <c r="LZP45" s="845"/>
      <c r="LZQ45" s="845"/>
      <c r="LZR45" s="845"/>
      <c r="LZS45" s="845"/>
      <c r="LZT45" s="845"/>
      <c r="LZU45" s="921"/>
      <c r="LZV45" s="845"/>
      <c r="LZW45" s="845"/>
      <c r="LZX45" s="845"/>
      <c r="LZY45" s="845"/>
      <c r="LZZ45" s="845"/>
      <c r="MAA45" s="845"/>
      <c r="MAB45" s="845"/>
      <c r="MAC45" s="921"/>
      <c r="MAD45" s="845"/>
      <c r="MAE45" s="845"/>
      <c r="MAF45" s="845"/>
      <c r="MAG45" s="845"/>
      <c r="MAH45" s="845"/>
      <c r="MAI45" s="845"/>
      <c r="MAJ45" s="845"/>
      <c r="MAK45" s="921"/>
      <c r="MAL45" s="845"/>
      <c r="MAM45" s="845"/>
      <c r="MAN45" s="845"/>
      <c r="MAO45" s="845"/>
      <c r="MAP45" s="845"/>
      <c r="MAQ45" s="845"/>
      <c r="MAR45" s="845"/>
      <c r="MAS45" s="921"/>
      <c r="MAT45" s="845"/>
      <c r="MAU45" s="845"/>
      <c r="MAV45" s="845"/>
      <c r="MAW45" s="845"/>
      <c r="MAX45" s="845"/>
      <c r="MAY45" s="845"/>
      <c r="MAZ45" s="845"/>
      <c r="MBA45" s="921"/>
      <c r="MBB45" s="845"/>
      <c r="MBC45" s="845"/>
      <c r="MBD45" s="845"/>
      <c r="MBE45" s="845"/>
      <c r="MBF45" s="845"/>
      <c r="MBG45" s="845"/>
      <c r="MBH45" s="845"/>
      <c r="MBI45" s="921"/>
      <c r="MBJ45" s="845"/>
      <c r="MBK45" s="845"/>
      <c r="MBL45" s="845"/>
      <c r="MBM45" s="845"/>
      <c r="MBN45" s="845"/>
      <c r="MBO45" s="845"/>
      <c r="MBP45" s="845"/>
      <c r="MBQ45" s="921"/>
      <c r="MBR45" s="845"/>
      <c r="MBS45" s="845"/>
      <c r="MBT45" s="845"/>
      <c r="MBU45" s="845"/>
      <c r="MBV45" s="845"/>
      <c r="MBW45" s="845"/>
      <c r="MBX45" s="845"/>
      <c r="MBY45" s="921"/>
      <c r="MBZ45" s="845"/>
      <c r="MCA45" s="845"/>
      <c r="MCB45" s="845"/>
      <c r="MCC45" s="845"/>
      <c r="MCD45" s="845"/>
      <c r="MCE45" s="845"/>
      <c r="MCF45" s="845"/>
      <c r="MCG45" s="921"/>
      <c r="MCH45" s="845"/>
      <c r="MCI45" s="845"/>
      <c r="MCJ45" s="845"/>
      <c r="MCK45" s="845"/>
      <c r="MCL45" s="845"/>
      <c r="MCM45" s="845"/>
      <c r="MCN45" s="845"/>
      <c r="MCO45" s="921"/>
      <c r="MCP45" s="845"/>
      <c r="MCQ45" s="845"/>
      <c r="MCR45" s="845"/>
      <c r="MCS45" s="845"/>
      <c r="MCT45" s="845"/>
      <c r="MCU45" s="845"/>
      <c r="MCV45" s="845"/>
      <c r="MCW45" s="921"/>
      <c r="MCX45" s="845"/>
      <c r="MCY45" s="845"/>
      <c r="MCZ45" s="845"/>
      <c r="MDA45" s="845"/>
      <c r="MDB45" s="845"/>
      <c r="MDC45" s="845"/>
      <c r="MDD45" s="845"/>
      <c r="MDE45" s="921"/>
      <c r="MDF45" s="845"/>
      <c r="MDG45" s="845"/>
      <c r="MDH45" s="845"/>
      <c r="MDI45" s="845"/>
      <c r="MDJ45" s="845"/>
      <c r="MDK45" s="845"/>
      <c r="MDL45" s="845"/>
      <c r="MDM45" s="921"/>
      <c r="MDN45" s="845"/>
      <c r="MDO45" s="845"/>
      <c r="MDP45" s="845"/>
      <c r="MDQ45" s="845"/>
      <c r="MDR45" s="845"/>
      <c r="MDS45" s="845"/>
      <c r="MDT45" s="845"/>
      <c r="MDU45" s="921"/>
      <c r="MDV45" s="845"/>
      <c r="MDW45" s="845"/>
      <c r="MDX45" s="845"/>
      <c r="MDY45" s="845"/>
      <c r="MDZ45" s="845"/>
      <c r="MEA45" s="845"/>
      <c r="MEB45" s="845"/>
      <c r="MEC45" s="921"/>
      <c r="MED45" s="845"/>
      <c r="MEE45" s="845"/>
      <c r="MEF45" s="845"/>
      <c r="MEG45" s="845"/>
      <c r="MEH45" s="845"/>
      <c r="MEI45" s="845"/>
      <c r="MEJ45" s="845"/>
      <c r="MEK45" s="921"/>
      <c r="MEL45" s="845"/>
      <c r="MEM45" s="845"/>
      <c r="MEN45" s="845"/>
      <c r="MEO45" s="845"/>
      <c r="MEP45" s="845"/>
      <c r="MEQ45" s="845"/>
      <c r="MER45" s="845"/>
      <c r="MES45" s="921"/>
      <c r="MET45" s="845"/>
      <c r="MEU45" s="845"/>
      <c r="MEV45" s="845"/>
      <c r="MEW45" s="845"/>
      <c r="MEX45" s="845"/>
      <c r="MEY45" s="845"/>
      <c r="MEZ45" s="845"/>
      <c r="MFA45" s="921"/>
      <c r="MFB45" s="845"/>
      <c r="MFC45" s="845"/>
      <c r="MFD45" s="845"/>
      <c r="MFE45" s="845"/>
      <c r="MFF45" s="845"/>
      <c r="MFG45" s="845"/>
      <c r="MFH45" s="845"/>
      <c r="MFI45" s="921"/>
      <c r="MFJ45" s="845"/>
      <c r="MFK45" s="845"/>
      <c r="MFL45" s="845"/>
      <c r="MFM45" s="845"/>
      <c r="MFN45" s="845"/>
      <c r="MFO45" s="845"/>
      <c r="MFP45" s="845"/>
      <c r="MFQ45" s="921"/>
      <c r="MFR45" s="845"/>
      <c r="MFS45" s="845"/>
      <c r="MFT45" s="845"/>
      <c r="MFU45" s="845"/>
      <c r="MFV45" s="845"/>
      <c r="MFW45" s="845"/>
      <c r="MFX45" s="845"/>
      <c r="MFY45" s="921"/>
      <c r="MFZ45" s="845"/>
      <c r="MGA45" s="845"/>
      <c r="MGB45" s="845"/>
      <c r="MGC45" s="845"/>
      <c r="MGD45" s="845"/>
      <c r="MGE45" s="845"/>
      <c r="MGF45" s="845"/>
      <c r="MGG45" s="921"/>
      <c r="MGH45" s="845"/>
      <c r="MGI45" s="845"/>
      <c r="MGJ45" s="845"/>
      <c r="MGK45" s="845"/>
      <c r="MGL45" s="845"/>
      <c r="MGM45" s="845"/>
      <c r="MGN45" s="845"/>
      <c r="MGO45" s="921"/>
      <c r="MGP45" s="845"/>
      <c r="MGQ45" s="845"/>
      <c r="MGR45" s="845"/>
      <c r="MGS45" s="845"/>
      <c r="MGT45" s="845"/>
      <c r="MGU45" s="845"/>
      <c r="MGV45" s="845"/>
      <c r="MGW45" s="921"/>
      <c r="MGX45" s="845"/>
      <c r="MGY45" s="845"/>
      <c r="MGZ45" s="845"/>
      <c r="MHA45" s="845"/>
      <c r="MHB45" s="845"/>
      <c r="MHC45" s="845"/>
      <c r="MHD45" s="845"/>
      <c r="MHE45" s="921"/>
      <c r="MHF45" s="845"/>
      <c r="MHG45" s="845"/>
      <c r="MHH45" s="845"/>
      <c r="MHI45" s="845"/>
      <c r="MHJ45" s="845"/>
      <c r="MHK45" s="845"/>
      <c r="MHL45" s="845"/>
      <c r="MHM45" s="921"/>
      <c r="MHN45" s="845"/>
      <c r="MHO45" s="845"/>
      <c r="MHP45" s="845"/>
      <c r="MHQ45" s="845"/>
      <c r="MHR45" s="845"/>
      <c r="MHS45" s="845"/>
      <c r="MHT45" s="845"/>
      <c r="MHU45" s="921"/>
      <c r="MHV45" s="845"/>
      <c r="MHW45" s="845"/>
      <c r="MHX45" s="845"/>
      <c r="MHY45" s="845"/>
      <c r="MHZ45" s="845"/>
      <c r="MIA45" s="845"/>
      <c r="MIB45" s="845"/>
      <c r="MIC45" s="921"/>
      <c r="MID45" s="845"/>
      <c r="MIE45" s="845"/>
      <c r="MIF45" s="845"/>
      <c r="MIG45" s="845"/>
      <c r="MIH45" s="845"/>
      <c r="MII45" s="845"/>
      <c r="MIJ45" s="845"/>
      <c r="MIK45" s="921"/>
      <c r="MIL45" s="845"/>
      <c r="MIM45" s="845"/>
      <c r="MIN45" s="845"/>
      <c r="MIO45" s="845"/>
      <c r="MIP45" s="845"/>
      <c r="MIQ45" s="845"/>
      <c r="MIR45" s="845"/>
      <c r="MIS45" s="921"/>
      <c r="MIT45" s="845"/>
      <c r="MIU45" s="845"/>
      <c r="MIV45" s="845"/>
      <c r="MIW45" s="845"/>
      <c r="MIX45" s="845"/>
      <c r="MIY45" s="845"/>
      <c r="MIZ45" s="845"/>
      <c r="MJA45" s="921"/>
      <c r="MJB45" s="845"/>
      <c r="MJC45" s="845"/>
      <c r="MJD45" s="845"/>
      <c r="MJE45" s="845"/>
      <c r="MJF45" s="845"/>
      <c r="MJG45" s="845"/>
      <c r="MJH45" s="845"/>
      <c r="MJI45" s="921"/>
      <c r="MJJ45" s="845"/>
      <c r="MJK45" s="845"/>
      <c r="MJL45" s="845"/>
      <c r="MJM45" s="845"/>
      <c r="MJN45" s="845"/>
      <c r="MJO45" s="845"/>
      <c r="MJP45" s="845"/>
      <c r="MJQ45" s="921"/>
      <c r="MJR45" s="845"/>
      <c r="MJS45" s="845"/>
      <c r="MJT45" s="845"/>
      <c r="MJU45" s="845"/>
      <c r="MJV45" s="845"/>
      <c r="MJW45" s="845"/>
      <c r="MJX45" s="845"/>
      <c r="MJY45" s="921"/>
      <c r="MJZ45" s="845"/>
      <c r="MKA45" s="845"/>
      <c r="MKB45" s="845"/>
      <c r="MKC45" s="845"/>
      <c r="MKD45" s="845"/>
      <c r="MKE45" s="845"/>
      <c r="MKF45" s="845"/>
      <c r="MKG45" s="921"/>
      <c r="MKH45" s="845"/>
      <c r="MKI45" s="845"/>
      <c r="MKJ45" s="845"/>
      <c r="MKK45" s="845"/>
      <c r="MKL45" s="845"/>
      <c r="MKM45" s="845"/>
      <c r="MKN45" s="845"/>
      <c r="MKO45" s="921"/>
      <c r="MKP45" s="845"/>
      <c r="MKQ45" s="845"/>
      <c r="MKR45" s="845"/>
      <c r="MKS45" s="845"/>
      <c r="MKT45" s="845"/>
      <c r="MKU45" s="845"/>
      <c r="MKV45" s="845"/>
      <c r="MKW45" s="921"/>
      <c r="MKX45" s="845"/>
      <c r="MKY45" s="845"/>
      <c r="MKZ45" s="845"/>
      <c r="MLA45" s="845"/>
      <c r="MLB45" s="845"/>
      <c r="MLC45" s="845"/>
      <c r="MLD45" s="845"/>
      <c r="MLE45" s="921"/>
      <c r="MLF45" s="845"/>
      <c r="MLG45" s="845"/>
      <c r="MLH45" s="845"/>
      <c r="MLI45" s="845"/>
      <c r="MLJ45" s="845"/>
      <c r="MLK45" s="845"/>
      <c r="MLL45" s="845"/>
      <c r="MLM45" s="921"/>
      <c r="MLN45" s="845"/>
      <c r="MLO45" s="845"/>
      <c r="MLP45" s="845"/>
      <c r="MLQ45" s="845"/>
      <c r="MLR45" s="845"/>
      <c r="MLS45" s="845"/>
      <c r="MLT45" s="845"/>
      <c r="MLU45" s="921"/>
      <c r="MLV45" s="845"/>
      <c r="MLW45" s="845"/>
      <c r="MLX45" s="845"/>
      <c r="MLY45" s="845"/>
      <c r="MLZ45" s="845"/>
      <c r="MMA45" s="845"/>
      <c r="MMB45" s="845"/>
      <c r="MMC45" s="921"/>
      <c r="MMD45" s="845"/>
      <c r="MME45" s="845"/>
      <c r="MMF45" s="845"/>
      <c r="MMG45" s="845"/>
      <c r="MMH45" s="845"/>
      <c r="MMI45" s="845"/>
      <c r="MMJ45" s="845"/>
      <c r="MMK45" s="921"/>
      <c r="MML45" s="845"/>
      <c r="MMM45" s="845"/>
      <c r="MMN45" s="845"/>
      <c r="MMO45" s="845"/>
      <c r="MMP45" s="845"/>
      <c r="MMQ45" s="845"/>
      <c r="MMR45" s="845"/>
      <c r="MMS45" s="921"/>
      <c r="MMT45" s="845"/>
      <c r="MMU45" s="845"/>
      <c r="MMV45" s="845"/>
      <c r="MMW45" s="845"/>
      <c r="MMX45" s="845"/>
      <c r="MMY45" s="845"/>
      <c r="MMZ45" s="845"/>
      <c r="MNA45" s="921"/>
      <c r="MNB45" s="845"/>
      <c r="MNC45" s="845"/>
      <c r="MND45" s="845"/>
      <c r="MNE45" s="845"/>
      <c r="MNF45" s="845"/>
      <c r="MNG45" s="845"/>
      <c r="MNH45" s="845"/>
      <c r="MNI45" s="921"/>
      <c r="MNJ45" s="845"/>
      <c r="MNK45" s="845"/>
      <c r="MNL45" s="845"/>
      <c r="MNM45" s="845"/>
      <c r="MNN45" s="845"/>
      <c r="MNO45" s="845"/>
      <c r="MNP45" s="845"/>
      <c r="MNQ45" s="921"/>
      <c r="MNR45" s="845"/>
      <c r="MNS45" s="845"/>
      <c r="MNT45" s="845"/>
      <c r="MNU45" s="845"/>
      <c r="MNV45" s="845"/>
      <c r="MNW45" s="845"/>
      <c r="MNX45" s="845"/>
      <c r="MNY45" s="921"/>
      <c r="MNZ45" s="845"/>
      <c r="MOA45" s="845"/>
      <c r="MOB45" s="845"/>
      <c r="MOC45" s="845"/>
      <c r="MOD45" s="845"/>
      <c r="MOE45" s="845"/>
      <c r="MOF45" s="845"/>
      <c r="MOG45" s="921"/>
      <c r="MOH45" s="845"/>
      <c r="MOI45" s="845"/>
      <c r="MOJ45" s="845"/>
      <c r="MOK45" s="845"/>
      <c r="MOL45" s="845"/>
      <c r="MOM45" s="845"/>
      <c r="MON45" s="845"/>
      <c r="MOO45" s="921"/>
      <c r="MOP45" s="845"/>
      <c r="MOQ45" s="845"/>
      <c r="MOR45" s="845"/>
      <c r="MOS45" s="845"/>
      <c r="MOT45" s="845"/>
      <c r="MOU45" s="845"/>
      <c r="MOV45" s="845"/>
      <c r="MOW45" s="921"/>
      <c r="MOX45" s="845"/>
      <c r="MOY45" s="845"/>
      <c r="MOZ45" s="845"/>
      <c r="MPA45" s="845"/>
      <c r="MPB45" s="845"/>
      <c r="MPC45" s="845"/>
      <c r="MPD45" s="845"/>
      <c r="MPE45" s="921"/>
      <c r="MPF45" s="845"/>
      <c r="MPG45" s="845"/>
      <c r="MPH45" s="845"/>
      <c r="MPI45" s="845"/>
      <c r="MPJ45" s="845"/>
      <c r="MPK45" s="845"/>
      <c r="MPL45" s="845"/>
      <c r="MPM45" s="921"/>
      <c r="MPN45" s="845"/>
      <c r="MPO45" s="845"/>
      <c r="MPP45" s="845"/>
      <c r="MPQ45" s="845"/>
      <c r="MPR45" s="845"/>
      <c r="MPS45" s="845"/>
      <c r="MPT45" s="845"/>
      <c r="MPU45" s="921"/>
      <c r="MPV45" s="845"/>
      <c r="MPW45" s="845"/>
      <c r="MPX45" s="845"/>
      <c r="MPY45" s="845"/>
      <c r="MPZ45" s="845"/>
      <c r="MQA45" s="845"/>
      <c r="MQB45" s="845"/>
      <c r="MQC45" s="921"/>
      <c r="MQD45" s="845"/>
      <c r="MQE45" s="845"/>
      <c r="MQF45" s="845"/>
      <c r="MQG45" s="845"/>
      <c r="MQH45" s="845"/>
      <c r="MQI45" s="845"/>
      <c r="MQJ45" s="845"/>
      <c r="MQK45" s="921"/>
      <c r="MQL45" s="845"/>
      <c r="MQM45" s="845"/>
      <c r="MQN45" s="845"/>
      <c r="MQO45" s="845"/>
      <c r="MQP45" s="845"/>
      <c r="MQQ45" s="845"/>
      <c r="MQR45" s="845"/>
      <c r="MQS45" s="921"/>
      <c r="MQT45" s="845"/>
      <c r="MQU45" s="845"/>
      <c r="MQV45" s="845"/>
      <c r="MQW45" s="845"/>
      <c r="MQX45" s="845"/>
      <c r="MQY45" s="845"/>
      <c r="MQZ45" s="845"/>
      <c r="MRA45" s="921"/>
      <c r="MRB45" s="845"/>
      <c r="MRC45" s="845"/>
      <c r="MRD45" s="845"/>
      <c r="MRE45" s="845"/>
      <c r="MRF45" s="845"/>
      <c r="MRG45" s="845"/>
      <c r="MRH45" s="845"/>
      <c r="MRI45" s="921"/>
      <c r="MRJ45" s="845"/>
      <c r="MRK45" s="845"/>
      <c r="MRL45" s="845"/>
      <c r="MRM45" s="845"/>
      <c r="MRN45" s="845"/>
      <c r="MRO45" s="845"/>
      <c r="MRP45" s="845"/>
      <c r="MRQ45" s="921"/>
      <c r="MRR45" s="845"/>
      <c r="MRS45" s="845"/>
      <c r="MRT45" s="845"/>
      <c r="MRU45" s="845"/>
      <c r="MRV45" s="845"/>
      <c r="MRW45" s="845"/>
      <c r="MRX45" s="845"/>
      <c r="MRY45" s="921"/>
      <c r="MRZ45" s="845"/>
      <c r="MSA45" s="845"/>
      <c r="MSB45" s="845"/>
      <c r="MSC45" s="845"/>
      <c r="MSD45" s="845"/>
      <c r="MSE45" s="845"/>
      <c r="MSF45" s="845"/>
      <c r="MSG45" s="921"/>
      <c r="MSH45" s="845"/>
      <c r="MSI45" s="845"/>
      <c r="MSJ45" s="845"/>
      <c r="MSK45" s="845"/>
      <c r="MSL45" s="845"/>
      <c r="MSM45" s="845"/>
      <c r="MSN45" s="845"/>
      <c r="MSO45" s="921"/>
      <c r="MSP45" s="845"/>
      <c r="MSQ45" s="845"/>
      <c r="MSR45" s="845"/>
      <c r="MSS45" s="845"/>
      <c r="MST45" s="845"/>
      <c r="MSU45" s="845"/>
      <c r="MSV45" s="845"/>
      <c r="MSW45" s="921"/>
      <c r="MSX45" s="845"/>
      <c r="MSY45" s="845"/>
      <c r="MSZ45" s="845"/>
      <c r="MTA45" s="845"/>
      <c r="MTB45" s="845"/>
      <c r="MTC45" s="845"/>
      <c r="MTD45" s="845"/>
      <c r="MTE45" s="921"/>
      <c r="MTF45" s="845"/>
      <c r="MTG45" s="845"/>
      <c r="MTH45" s="845"/>
      <c r="MTI45" s="845"/>
      <c r="MTJ45" s="845"/>
      <c r="MTK45" s="845"/>
      <c r="MTL45" s="845"/>
      <c r="MTM45" s="921"/>
      <c r="MTN45" s="845"/>
      <c r="MTO45" s="845"/>
      <c r="MTP45" s="845"/>
      <c r="MTQ45" s="845"/>
      <c r="MTR45" s="845"/>
      <c r="MTS45" s="845"/>
      <c r="MTT45" s="845"/>
      <c r="MTU45" s="921"/>
      <c r="MTV45" s="845"/>
      <c r="MTW45" s="845"/>
      <c r="MTX45" s="845"/>
      <c r="MTY45" s="845"/>
      <c r="MTZ45" s="845"/>
      <c r="MUA45" s="845"/>
      <c r="MUB45" s="845"/>
      <c r="MUC45" s="921"/>
      <c r="MUD45" s="845"/>
      <c r="MUE45" s="845"/>
      <c r="MUF45" s="845"/>
      <c r="MUG45" s="845"/>
      <c r="MUH45" s="845"/>
      <c r="MUI45" s="845"/>
      <c r="MUJ45" s="845"/>
      <c r="MUK45" s="921"/>
      <c r="MUL45" s="845"/>
      <c r="MUM45" s="845"/>
      <c r="MUN45" s="845"/>
      <c r="MUO45" s="845"/>
      <c r="MUP45" s="845"/>
      <c r="MUQ45" s="845"/>
      <c r="MUR45" s="845"/>
      <c r="MUS45" s="921"/>
      <c r="MUT45" s="845"/>
      <c r="MUU45" s="845"/>
      <c r="MUV45" s="845"/>
      <c r="MUW45" s="845"/>
      <c r="MUX45" s="845"/>
      <c r="MUY45" s="845"/>
      <c r="MUZ45" s="845"/>
      <c r="MVA45" s="921"/>
      <c r="MVB45" s="845"/>
      <c r="MVC45" s="845"/>
      <c r="MVD45" s="845"/>
      <c r="MVE45" s="845"/>
      <c r="MVF45" s="845"/>
      <c r="MVG45" s="845"/>
      <c r="MVH45" s="845"/>
      <c r="MVI45" s="921"/>
      <c r="MVJ45" s="845"/>
      <c r="MVK45" s="845"/>
      <c r="MVL45" s="845"/>
      <c r="MVM45" s="845"/>
      <c r="MVN45" s="845"/>
      <c r="MVO45" s="845"/>
      <c r="MVP45" s="845"/>
      <c r="MVQ45" s="921"/>
      <c r="MVR45" s="845"/>
      <c r="MVS45" s="845"/>
      <c r="MVT45" s="845"/>
      <c r="MVU45" s="845"/>
      <c r="MVV45" s="845"/>
      <c r="MVW45" s="845"/>
      <c r="MVX45" s="845"/>
      <c r="MVY45" s="921"/>
      <c r="MVZ45" s="845"/>
      <c r="MWA45" s="845"/>
      <c r="MWB45" s="845"/>
      <c r="MWC45" s="845"/>
      <c r="MWD45" s="845"/>
      <c r="MWE45" s="845"/>
      <c r="MWF45" s="845"/>
      <c r="MWG45" s="921"/>
      <c r="MWH45" s="845"/>
      <c r="MWI45" s="845"/>
      <c r="MWJ45" s="845"/>
      <c r="MWK45" s="845"/>
      <c r="MWL45" s="845"/>
      <c r="MWM45" s="845"/>
      <c r="MWN45" s="845"/>
      <c r="MWO45" s="921"/>
      <c r="MWP45" s="845"/>
      <c r="MWQ45" s="845"/>
      <c r="MWR45" s="845"/>
      <c r="MWS45" s="845"/>
      <c r="MWT45" s="845"/>
      <c r="MWU45" s="845"/>
      <c r="MWV45" s="845"/>
      <c r="MWW45" s="921"/>
      <c r="MWX45" s="845"/>
      <c r="MWY45" s="845"/>
      <c r="MWZ45" s="845"/>
      <c r="MXA45" s="845"/>
      <c r="MXB45" s="845"/>
      <c r="MXC45" s="845"/>
      <c r="MXD45" s="845"/>
      <c r="MXE45" s="921"/>
      <c r="MXF45" s="845"/>
      <c r="MXG45" s="845"/>
      <c r="MXH45" s="845"/>
      <c r="MXI45" s="845"/>
      <c r="MXJ45" s="845"/>
      <c r="MXK45" s="845"/>
      <c r="MXL45" s="845"/>
      <c r="MXM45" s="921"/>
      <c r="MXN45" s="845"/>
      <c r="MXO45" s="845"/>
      <c r="MXP45" s="845"/>
      <c r="MXQ45" s="845"/>
      <c r="MXR45" s="845"/>
      <c r="MXS45" s="845"/>
      <c r="MXT45" s="845"/>
      <c r="MXU45" s="921"/>
      <c r="MXV45" s="845"/>
      <c r="MXW45" s="845"/>
      <c r="MXX45" s="845"/>
      <c r="MXY45" s="845"/>
      <c r="MXZ45" s="845"/>
      <c r="MYA45" s="845"/>
      <c r="MYB45" s="845"/>
      <c r="MYC45" s="921"/>
      <c r="MYD45" s="845"/>
      <c r="MYE45" s="845"/>
      <c r="MYF45" s="845"/>
      <c r="MYG45" s="845"/>
      <c r="MYH45" s="845"/>
      <c r="MYI45" s="845"/>
      <c r="MYJ45" s="845"/>
      <c r="MYK45" s="921"/>
      <c r="MYL45" s="845"/>
      <c r="MYM45" s="845"/>
      <c r="MYN45" s="845"/>
      <c r="MYO45" s="845"/>
      <c r="MYP45" s="845"/>
      <c r="MYQ45" s="845"/>
      <c r="MYR45" s="845"/>
      <c r="MYS45" s="921"/>
      <c r="MYT45" s="845"/>
      <c r="MYU45" s="845"/>
      <c r="MYV45" s="845"/>
      <c r="MYW45" s="845"/>
      <c r="MYX45" s="845"/>
      <c r="MYY45" s="845"/>
      <c r="MYZ45" s="845"/>
      <c r="MZA45" s="921"/>
      <c r="MZB45" s="845"/>
      <c r="MZC45" s="845"/>
      <c r="MZD45" s="845"/>
      <c r="MZE45" s="845"/>
      <c r="MZF45" s="845"/>
      <c r="MZG45" s="845"/>
      <c r="MZH45" s="845"/>
      <c r="MZI45" s="921"/>
      <c r="MZJ45" s="845"/>
      <c r="MZK45" s="845"/>
      <c r="MZL45" s="845"/>
      <c r="MZM45" s="845"/>
      <c r="MZN45" s="845"/>
      <c r="MZO45" s="845"/>
      <c r="MZP45" s="845"/>
      <c r="MZQ45" s="921"/>
      <c r="MZR45" s="845"/>
      <c r="MZS45" s="845"/>
      <c r="MZT45" s="845"/>
      <c r="MZU45" s="845"/>
      <c r="MZV45" s="845"/>
      <c r="MZW45" s="845"/>
      <c r="MZX45" s="845"/>
      <c r="MZY45" s="921"/>
      <c r="MZZ45" s="845"/>
      <c r="NAA45" s="845"/>
      <c r="NAB45" s="845"/>
      <c r="NAC45" s="845"/>
      <c r="NAD45" s="845"/>
      <c r="NAE45" s="845"/>
      <c r="NAF45" s="845"/>
      <c r="NAG45" s="921"/>
      <c r="NAH45" s="845"/>
      <c r="NAI45" s="845"/>
      <c r="NAJ45" s="845"/>
      <c r="NAK45" s="845"/>
      <c r="NAL45" s="845"/>
      <c r="NAM45" s="845"/>
      <c r="NAN45" s="845"/>
      <c r="NAO45" s="921"/>
      <c r="NAP45" s="845"/>
      <c r="NAQ45" s="845"/>
      <c r="NAR45" s="845"/>
      <c r="NAS45" s="845"/>
      <c r="NAT45" s="845"/>
      <c r="NAU45" s="845"/>
      <c r="NAV45" s="845"/>
      <c r="NAW45" s="921"/>
      <c r="NAX45" s="845"/>
      <c r="NAY45" s="845"/>
      <c r="NAZ45" s="845"/>
      <c r="NBA45" s="845"/>
      <c r="NBB45" s="845"/>
      <c r="NBC45" s="845"/>
      <c r="NBD45" s="845"/>
      <c r="NBE45" s="921"/>
      <c r="NBF45" s="845"/>
      <c r="NBG45" s="845"/>
      <c r="NBH45" s="845"/>
      <c r="NBI45" s="845"/>
      <c r="NBJ45" s="845"/>
      <c r="NBK45" s="845"/>
      <c r="NBL45" s="845"/>
      <c r="NBM45" s="921"/>
      <c r="NBN45" s="845"/>
      <c r="NBO45" s="845"/>
      <c r="NBP45" s="845"/>
      <c r="NBQ45" s="845"/>
      <c r="NBR45" s="845"/>
      <c r="NBS45" s="845"/>
      <c r="NBT45" s="845"/>
      <c r="NBU45" s="921"/>
      <c r="NBV45" s="845"/>
      <c r="NBW45" s="845"/>
      <c r="NBX45" s="845"/>
      <c r="NBY45" s="845"/>
      <c r="NBZ45" s="845"/>
      <c r="NCA45" s="845"/>
      <c r="NCB45" s="845"/>
      <c r="NCC45" s="921"/>
      <c r="NCD45" s="845"/>
      <c r="NCE45" s="845"/>
      <c r="NCF45" s="845"/>
      <c r="NCG45" s="845"/>
      <c r="NCH45" s="845"/>
      <c r="NCI45" s="845"/>
      <c r="NCJ45" s="845"/>
      <c r="NCK45" s="921"/>
      <c r="NCL45" s="845"/>
      <c r="NCM45" s="845"/>
      <c r="NCN45" s="845"/>
      <c r="NCO45" s="845"/>
      <c r="NCP45" s="845"/>
      <c r="NCQ45" s="845"/>
      <c r="NCR45" s="845"/>
      <c r="NCS45" s="921"/>
      <c r="NCT45" s="845"/>
      <c r="NCU45" s="845"/>
      <c r="NCV45" s="845"/>
      <c r="NCW45" s="845"/>
      <c r="NCX45" s="845"/>
      <c r="NCY45" s="845"/>
      <c r="NCZ45" s="845"/>
      <c r="NDA45" s="921"/>
      <c r="NDB45" s="845"/>
      <c r="NDC45" s="845"/>
      <c r="NDD45" s="845"/>
      <c r="NDE45" s="845"/>
      <c r="NDF45" s="845"/>
      <c r="NDG45" s="845"/>
      <c r="NDH45" s="845"/>
      <c r="NDI45" s="921"/>
      <c r="NDJ45" s="845"/>
      <c r="NDK45" s="845"/>
      <c r="NDL45" s="845"/>
      <c r="NDM45" s="845"/>
      <c r="NDN45" s="845"/>
      <c r="NDO45" s="845"/>
      <c r="NDP45" s="845"/>
      <c r="NDQ45" s="921"/>
      <c r="NDR45" s="845"/>
      <c r="NDS45" s="845"/>
      <c r="NDT45" s="845"/>
      <c r="NDU45" s="845"/>
      <c r="NDV45" s="845"/>
      <c r="NDW45" s="845"/>
      <c r="NDX45" s="845"/>
      <c r="NDY45" s="921"/>
      <c r="NDZ45" s="845"/>
      <c r="NEA45" s="845"/>
      <c r="NEB45" s="845"/>
      <c r="NEC45" s="845"/>
      <c r="NED45" s="845"/>
      <c r="NEE45" s="845"/>
      <c r="NEF45" s="845"/>
      <c r="NEG45" s="921"/>
      <c r="NEH45" s="845"/>
      <c r="NEI45" s="845"/>
      <c r="NEJ45" s="845"/>
      <c r="NEK45" s="845"/>
      <c r="NEL45" s="845"/>
      <c r="NEM45" s="845"/>
      <c r="NEN45" s="845"/>
      <c r="NEO45" s="921"/>
      <c r="NEP45" s="845"/>
      <c r="NEQ45" s="845"/>
      <c r="NER45" s="845"/>
      <c r="NES45" s="845"/>
      <c r="NET45" s="845"/>
      <c r="NEU45" s="845"/>
      <c r="NEV45" s="845"/>
      <c r="NEW45" s="921"/>
      <c r="NEX45" s="845"/>
      <c r="NEY45" s="845"/>
      <c r="NEZ45" s="845"/>
      <c r="NFA45" s="845"/>
      <c r="NFB45" s="845"/>
      <c r="NFC45" s="845"/>
      <c r="NFD45" s="845"/>
      <c r="NFE45" s="921"/>
      <c r="NFF45" s="845"/>
      <c r="NFG45" s="845"/>
      <c r="NFH45" s="845"/>
      <c r="NFI45" s="845"/>
      <c r="NFJ45" s="845"/>
      <c r="NFK45" s="845"/>
      <c r="NFL45" s="845"/>
      <c r="NFM45" s="921"/>
      <c r="NFN45" s="845"/>
      <c r="NFO45" s="845"/>
      <c r="NFP45" s="845"/>
      <c r="NFQ45" s="845"/>
      <c r="NFR45" s="845"/>
      <c r="NFS45" s="845"/>
      <c r="NFT45" s="845"/>
      <c r="NFU45" s="921"/>
      <c r="NFV45" s="845"/>
      <c r="NFW45" s="845"/>
      <c r="NFX45" s="845"/>
      <c r="NFY45" s="845"/>
      <c r="NFZ45" s="845"/>
      <c r="NGA45" s="845"/>
      <c r="NGB45" s="845"/>
      <c r="NGC45" s="921"/>
      <c r="NGD45" s="845"/>
      <c r="NGE45" s="845"/>
      <c r="NGF45" s="845"/>
      <c r="NGG45" s="845"/>
      <c r="NGH45" s="845"/>
      <c r="NGI45" s="845"/>
      <c r="NGJ45" s="845"/>
      <c r="NGK45" s="921"/>
      <c r="NGL45" s="845"/>
      <c r="NGM45" s="845"/>
      <c r="NGN45" s="845"/>
      <c r="NGO45" s="845"/>
      <c r="NGP45" s="845"/>
      <c r="NGQ45" s="845"/>
      <c r="NGR45" s="845"/>
      <c r="NGS45" s="921"/>
      <c r="NGT45" s="845"/>
      <c r="NGU45" s="845"/>
      <c r="NGV45" s="845"/>
      <c r="NGW45" s="845"/>
      <c r="NGX45" s="845"/>
      <c r="NGY45" s="845"/>
      <c r="NGZ45" s="845"/>
      <c r="NHA45" s="921"/>
      <c r="NHB45" s="845"/>
      <c r="NHC45" s="845"/>
      <c r="NHD45" s="845"/>
      <c r="NHE45" s="845"/>
      <c r="NHF45" s="845"/>
      <c r="NHG45" s="845"/>
      <c r="NHH45" s="845"/>
      <c r="NHI45" s="921"/>
      <c r="NHJ45" s="845"/>
      <c r="NHK45" s="845"/>
      <c r="NHL45" s="845"/>
      <c r="NHM45" s="845"/>
      <c r="NHN45" s="845"/>
      <c r="NHO45" s="845"/>
      <c r="NHP45" s="845"/>
      <c r="NHQ45" s="921"/>
      <c r="NHR45" s="845"/>
      <c r="NHS45" s="845"/>
      <c r="NHT45" s="845"/>
      <c r="NHU45" s="845"/>
      <c r="NHV45" s="845"/>
      <c r="NHW45" s="845"/>
      <c r="NHX45" s="845"/>
      <c r="NHY45" s="921"/>
      <c r="NHZ45" s="845"/>
      <c r="NIA45" s="845"/>
      <c r="NIB45" s="845"/>
      <c r="NIC45" s="845"/>
      <c r="NID45" s="845"/>
      <c r="NIE45" s="845"/>
      <c r="NIF45" s="845"/>
      <c r="NIG45" s="921"/>
      <c r="NIH45" s="845"/>
      <c r="NII45" s="845"/>
      <c r="NIJ45" s="845"/>
      <c r="NIK45" s="845"/>
      <c r="NIL45" s="845"/>
      <c r="NIM45" s="845"/>
      <c r="NIN45" s="845"/>
      <c r="NIO45" s="921"/>
      <c r="NIP45" s="845"/>
      <c r="NIQ45" s="845"/>
      <c r="NIR45" s="845"/>
      <c r="NIS45" s="845"/>
      <c r="NIT45" s="845"/>
      <c r="NIU45" s="845"/>
      <c r="NIV45" s="845"/>
      <c r="NIW45" s="921"/>
      <c r="NIX45" s="845"/>
      <c r="NIY45" s="845"/>
      <c r="NIZ45" s="845"/>
      <c r="NJA45" s="845"/>
      <c r="NJB45" s="845"/>
      <c r="NJC45" s="845"/>
      <c r="NJD45" s="845"/>
      <c r="NJE45" s="921"/>
      <c r="NJF45" s="845"/>
      <c r="NJG45" s="845"/>
      <c r="NJH45" s="845"/>
      <c r="NJI45" s="845"/>
      <c r="NJJ45" s="845"/>
      <c r="NJK45" s="845"/>
      <c r="NJL45" s="845"/>
      <c r="NJM45" s="921"/>
      <c r="NJN45" s="845"/>
      <c r="NJO45" s="845"/>
      <c r="NJP45" s="845"/>
      <c r="NJQ45" s="845"/>
      <c r="NJR45" s="845"/>
      <c r="NJS45" s="845"/>
      <c r="NJT45" s="845"/>
      <c r="NJU45" s="921"/>
      <c r="NJV45" s="845"/>
      <c r="NJW45" s="845"/>
      <c r="NJX45" s="845"/>
      <c r="NJY45" s="845"/>
      <c r="NJZ45" s="845"/>
      <c r="NKA45" s="845"/>
      <c r="NKB45" s="845"/>
      <c r="NKC45" s="921"/>
      <c r="NKD45" s="845"/>
      <c r="NKE45" s="845"/>
      <c r="NKF45" s="845"/>
      <c r="NKG45" s="845"/>
      <c r="NKH45" s="845"/>
      <c r="NKI45" s="845"/>
      <c r="NKJ45" s="845"/>
      <c r="NKK45" s="921"/>
      <c r="NKL45" s="845"/>
      <c r="NKM45" s="845"/>
      <c r="NKN45" s="845"/>
      <c r="NKO45" s="845"/>
      <c r="NKP45" s="845"/>
      <c r="NKQ45" s="845"/>
      <c r="NKR45" s="845"/>
      <c r="NKS45" s="921"/>
      <c r="NKT45" s="845"/>
      <c r="NKU45" s="845"/>
      <c r="NKV45" s="845"/>
      <c r="NKW45" s="845"/>
      <c r="NKX45" s="845"/>
      <c r="NKY45" s="845"/>
      <c r="NKZ45" s="845"/>
      <c r="NLA45" s="921"/>
      <c r="NLB45" s="845"/>
      <c r="NLC45" s="845"/>
      <c r="NLD45" s="845"/>
      <c r="NLE45" s="845"/>
      <c r="NLF45" s="845"/>
      <c r="NLG45" s="845"/>
      <c r="NLH45" s="845"/>
      <c r="NLI45" s="921"/>
      <c r="NLJ45" s="845"/>
      <c r="NLK45" s="845"/>
      <c r="NLL45" s="845"/>
      <c r="NLM45" s="845"/>
      <c r="NLN45" s="845"/>
      <c r="NLO45" s="845"/>
      <c r="NLP45" s="845"/>
      <c r="NLQ45" s="921"/>
      <c r="NLR45" s="845"/>
      <c r="NLS45" s="845"/>
      <c r="NLT45" s="845"/>
      <c r="NLU45" s="845"/>
      <c r="NLV45" s="845"/>
      <c r="NLW45" s="845"/>
      <c r="NLX45" s="845"/>
      <c r="NLY45" s="921"/>
      <c r="NLZ45" s="845"/>
      <c r="NMA45" s="845"/>
      <c r="NMB45" s="845"/>
      <c r="NMC45" s="845"/>
      <c r="NMD45" s="845"/>
      <c r="NME45" s="845"/>
      <c r="NMF45" s="845"/>
      <c r="NMG45" s="921"/>
      <c r="NMH45" s="845"/>
      <c r="NMI45" s="845"/>
      <c r="NMJ45" s="845"/>
      <c r="NMK45" s="845"/>
      <c r="NML45" s="845"/>
      <c r="NMM45" s="845"/>
      <c r="NMN45" s="845"/>
      <c r="NMO45" s="921"/>
      <c r="NMP45" s="845"/>
      <c r="NMQ45" s="845"/>
      <c r="NMR45" s="845"/>
      <c r="NMS45" s="845"/>
      <c r="NMT45" s="845"/>
      <c r="NMU45" s="845"/>
      <c r="NMV45" s="845"/>
      <c r="NMW45" s="921"/>
      <c r="NMX45" s="845"/>
      <c r="NMY45" s="845"/>
      <c r="NMZ45" s="845"/>
      <c r="NNA45" s="845"/>
      <c r="NNB45" s="845"/>
      <c r="NNC45" s="845"/>
      <c r="NND45" s="845"/>
      <c r="NNE45" s="921"/>
      <c r="NNF45" s="845"/>
      <c r="NNG45" s="845"/>
      <c r="NNH45" s="845"/>
      <c r="NNI45" s="845"/>
      <c r="NNJ45" s="845"/>
      <c r="NNK45" s="845"/>
      <c r="NNL45" s="845"/>
      <c r="NNM45" s="921"/>
      <c r="NNN45" s="845"/>
      <c r="NNO45" s="845"/>
      <c r="NNP45" s="845"/>
      <c r="NNQ45" s="845"/>
      <c r="NNR45" s="845"/>
      <c r="NNS45" s="845"/>
      <c r="NNT45" s="845"/>
      <c r="NNU45" s="921"/>
      <c r="NNV45" s="845"/>
      <c r="NNW45" s="845"/>
      <c r="NNX45" s="845"/>
      <c r="NNY45" s="845"/>
      <c r="NNZ45" s="845"/>
      <c r="NOA45" s="845"/>
      <c r="NOB45" s="845"/>
      <c r="NOC45" s="921"/>
      <c r="NOD45" s="845"/>
      <c r="NOE45" s="845"/>
      <c r="NOF45" s="845"/>
      <c r="NOG45" s="845"/>
      <c r="NOH45" s="845"/>
      <c r="NOI45" s="845"/>
      <c r="NOJ45" s="845"/>
      <c r="NOK45" s="921"/>
      <c r="NOL45" s="845"/>
      <c r="NOM45" s="845"/>
      <c r="NON45" s="845"/>
      <c r="NOO45" s="845"/>
      <c r="NOP45" s="845"/>
      <c r="NOQ45" s="845"/>
      <c r="NOR45" s="845"/>
      <c r="NOS45" s="921"/>
      <c r="NOT45" s="845"/>
      <c r="NOU45" s="845"/>
      <c r="NOV45" s="845"/>
      <c r="NOW45" s="845"/>
      <c r="NOX45" s="845"/>
      <c r="NOY45" s="845"/>
      <c r="NOZ45" s="845"/>
      <c r="NPA45" s="921"/>
      <c r="NPB45" s="845"/>
      <c r="NPC45" s="845"/>
      <c r="NPD45" s="845"/>
      <c r="NPE45" s="845"/>
      <c r="NPF45" s="845"/>
      <c r="NPG45" s="845"/>
      <c r="NPH45" s="845"/>
      <c r="NPI45" s="921"/>
      <c r="NPJ45" s="845"/>
      <c r="NPK45" s="845"/>
      <c r="NPL45" s="845"/>
      <c r="NPM45" s="845"/>
      <c r="NPN45" s="845"/>
      <c r="NPO45" s="845"/>
      <c r="NPP45" s="845"/>
      <c r="NPQ45" s="921"/>
      <c r="NPR45" s="845"/>
      <c r="NPS45" s="845"/>
      <c r="NPT45" s="845"/>
      <c r="NPU45" s="845"/>
      <c r="NPV45" s="845"/>
      <c r="NPW45" s="845"/>
      <c r="NPX45" s="845"/>
      <c r="NPY45" s="921"/>
      <c r="NPZ45" s="845"/>
      <c r="NQA45" s="845"/>
      <c r="NQB45" s="845"/>
      <c r="NQC45" s="845"/>
      <c r="NQD45" s="845"/>
      <c r="NQE45" s="845"/>
      <c r="NQF45" s="845"/>
      <c r="NQG45" s="921"/>
      <c r="NQH45" s="845"/>
      <c r="NQI45" s="845"/>
      <c r="NQJ45" s="845"/>
      <c r="NQK45" s="845"/>
      <c r="NQL45" s="845"/>
      <c r="NQM45" s="845"/>
      <c r="NQN45" s="845"/>
      <c r="NQO45" s="921"/>
      <c r="NQP45" s="845"/>
      <c r="NQQ45" s="845"/>
      <c r="NQR45" s="845"/>
      <c r="NQS45" s="845"/>
      <c r="NQT45" s="845"/>
      <c r="NQU45" s="845"/>
      <c r="NQV45" s="845"/>
      <c r="NQW45" s="921"/>
      <c r="NQX45" s="845"/>
      <c r="NQY45" s="845"/>
      <c r="NQZ45" s="845"/>
      <c r="NRA45" s="845"/>
      <c r="NRB45" s="845"/>
      <c r="NRC45" s="845"/>
      <c r="NRD45" s="845"/>
      <c r="NRE45" s="921"/>
      <c r="NRF45" s="845"/>
      <c r="NRG45" s="845"/>
      <c r="NRH45" s="845"/>
      <c r="NRI45" s="845"/>
      <c r="NRJ45" s="845"/>
      <c r="NRK45" s="845"/>
      <c r="NRL45" s="845"/>
      <c r="NRM45" s="921"/>
      <c r="NRN45" s="845"/>
      <c r="NRO45" s="845"/>
      <c r="NRP45" s="845"/>
      <c r="NRQ45" s="845"/>
      <c r="NRR45" s="845"/>
      <c r="NRS45" s="845"/>
      <c r="NRT45" s="845"/>
      <c r="NRU45" s="921"/>
      <c r="NRV45" s="845"/>
      <c r="NRW45" s="845"/>
      <c r="NRX45" s="845"/>
      <c r="NRY45" s="845"/>
      <c r="NRZ45" s="845"/>
      <c r="NSA45" s="845"/>
      <c r="NSB45" s="845"/>
      <c r="NSC45" s="921"/>
      <c r="NSD45" s="845"/>
      <c r="NSE45" s="845"/>
      <c r="NSF45" s="845"/>
      <c r="NSG45" s="845"/>
      <c r="NSH45" s="845"/>
      <c r="NSI45" s="845"/>
      <c r="NSJ45" s="845"/>
      <c r="NSK45" s="921"/>
      <c r="NSL45" s="845"/>
      <c r="NSM45" s="845"/>
      <c r="NSN45" s="845"/>
      <c r="NSO45" s="845"/>
      <c r="NSP45" s="845"/>
      <c r="NSQ45" s="845"/>
      <c r="NSR45" s="845"/>
      <c r="NSS45" s="921"/>
      <c r="NST45" s="845"/>
      <c r="NSU45" s="845"/>
      <c r="NSV45" s="845"/>
      <c r="NSW45" s="845"/>
      <c r="NSX45" s="845"/>
      <c r="NSY45" s="845"/>
      <c r="NSZ45" s="845"/>
      <c r="NTA45" s="921"/>
      <c r="NTB45" s="845"/>
      <c r="NTC45" s="845"/>
      <c r="NTD45" s="845"/>
      <c r="NTE45" s="845"/>
      <c r="NTF45" s="845"/>
      <c r="NTG45" s="845"/>
      <c r="NTH45" s="845"/>
      <c r="NTI45" s="921"/>
      <c r="NTJ45" s="845"/>
      <c r="NTK45" s="845"/>
      <c r="NTL45" s="845"/>
      <c r="NTM45" s="845"/>
      <c r="NTN45" s="845"/>
      <c r="NTO45" s="845"/>
      <c r="NTP45" s="845"/>
      <c r="NTQ45" s="921"/>
      <c r="NTR45" s="845"/>
      <c r="NTS45" s="845"/>
      <c r="NTT45" s="845"/>
      <c r="NTU45" s="845"/>
      <c r="NTV45" s="845"/>
      <c r="NTW45" s="845"/>
      <c r="NTX45" s="845"/>
      <c r="NTY45" s="921"/>
      <c r="NTZ45" s="845"/>
      <c r="NUA45" s="845"/>
      <c r="NUB45" s="845"/>
      <c r="NUC45" s="845"/>
      <c r="NUD45" s="845"/>
      <c r="NUE45" s="845"/>
      <c r="NUF45" s="845"/>
      <c r="NUG45" s="921"/>
      <c r="NUH45" s="845"/>
      <c r="NUI45" s="845"/>
      <c r="NUJ45" s="845"/>
      <c r="NUK45" s="845"/>
      <c r="NUL45" s="845"/>
      <c r="NUM45" s="845"/>
      <c r="NUN45" s="845"/>
      <c r="NUO45" s="921"/>
      <c r="NUP45" s="845"/>
      <c r="NUQ45" s="845"/>
      <c r="NUR45" s="845"/>
      <c r="NUS45" s="845"/>
      <c r="NUT45" s="845"/>
      <c r="NUU45" s="845"/>
      <c r="NUV45" s="845"/>
      <c r="NUW45" s="921"/>
      <c r="NUX45" s="845"/>
      <c r="NUY45" s="845"/>
      <c r="NUZ45" s="845"/>
      <c r="NVA45" s="845"/>
      <c r="NVB45" s="845"/>
      <c r="NVC45" s="845"/>
      <c r="NVD45" s="845"/>
      <c r="NVE45" s="921"/>
      <c r="NVF45" s="845"/>
      <c r="NVG45" s="845"/>
      <c r="NVH45" s="845"/>
      <c r="NVI45" s="845"/>
      <c r="NVJ45" s="845"/>
      <c r="NVK45" s="845"/>
      <c r="NVL45" s="845"/>
      <c r="NVM45" s="921"/>
      <c r="NVN45" s="845"/>
      <c r="NVO45" s="845"/>
      <c r="NVP45" s="845"/>
      <c r="NVQ45" s="845"/>
      <c r="NVR45" s="845"/>
      <c r="NVS45" s="845"/>
      <c r="NVT45" s="845"/>
      <c r="NVU45" s="921"/>
      <c r="NVV45" s="845"/>
      <c r="NVW45" s="845"/>
      <c r="NVX45" s="845"/>
      <c r="NVY45" s="845"/>
      <c r="NVZ45" s="845"/>
      <c r="NWA45" s="845"/>
      <c r="NWB45" s="845"/>
      <c r="NWC45" s="921"/>
      <c r="NWD45" s="845"/>
      <c r="NWE45" s="845"/>
      <c r="NWF45" s="845"/>
      <c r="NWG45" s="845"/>
      <c r="NWH45" s="845"/>
      <c r="NWI45" s="845"/>
      <c r="NWJ45" s="845"/>
      <c r="NWK45" s="921"/>
      <c r="NWL45" s="845"/>
      <c r="NWM45" s="845"/>
      <c r="NWN45" s="845"/>
      <c r="NWO45" s="845"/>
      <c r="NWP45" s="845"/>
      <c r="NWQ45" s="845"/>
      <c r="NWR45" s="845"/>
      <c r="NWS45" s="921"/>
      <c r="NWT45" s="845"/>
      <c r="NWU45" s="845"/>
      <c r="NWV45" s="845"/>
      <c r="NWW45" s="845"/>
      <c r="NWX45" s="845"/>
      <c r="NWY45" s="845"/>
      <c r="NWZ45" s="845"/>
      <c r="NXA45" s="921"/>
      <c r="NXB45" s="845"/>
      <c r="NXC45" s="845"/>
      <c r="NXD45" s="845"/>
      <c r="NXE45" s="845"/>
      <c r="NXF45" s="845"/>
      <c r="NXG45" s="845"/>
      <c r="NXH45" s="845"/>
      <c r="NXI45" s="921"/>
      <c r="NXJ45" s="845"/>
      <c r="NXK45" s="845"/>
      <c r="NXL45" s="845"/>
      <c r="NXM45" s="845"/>
      <c r="NXN45" s="845"/>
      <c r="NXO45" s="845"/>
      <c r="NXP45" s="845"/>
      <c r="NXQ45" s="921"/>
      <c r="NXR45" s="845"/>
      <c r="NXS45" s="845"/>
      <c r="NXT45" s="845"/>
      <c r="NXU45" s="845"/>
      <c r="NXV45" s="845"/>
      <c r="NXW45" s="845"/>
      <c r="NXX45" s="845"/>
      <c r="NXY45" s="921"/>
      <c r="NXZ45" s="845"/>
      <c r="NYA45" s="845"/>
      <c r="NYB45" s="845"/>
      <c r="NYC45" s="845"/>
      <c r="NYD45" s="845"/>
      <c r="NYE45" s="845"/>
      <c r="NYF45" s="845"/>
      <c r="NYG45" s="921"/>
      <c r="NYH45" s="845"/>
      <c r="NYI45" s="845"/>
      <c r="NYJ45" s="845"/>
      <c r="NYK45" s="845"/>
      <c r="NYL45" s="845"/>
      <c r="NYM45" s="845"/>
      <c r="NYN45" s="845"/>
      <c r="NYO45" s="921"/>
      <c r="NYP45" s="845"/>
      <c r="NYQ45" s="845"/>
      <c r="NYR45" s="845"/>
      <c r="NYS45" s="845"/>
      <c r="NYT45" s="845"/>
      <c r="NYU45" s="845"/>
      <c r="NYV45" s="845"/>
      <c r="NYW45" s="921"/>
      <c r="NYX45" s="845"/>
      <c r="NYY45" s="845"/>
      <c r="NYZ45" s="845"/>
      <c r="NZA45" s="845"/>
      <c r="NZB45" s="845"/>
      <c r="NZC45" s="845"/>
      <c r="NZD45" s="845"/>
      <c r="NZE45" s="921"/>
      <c r="NZF45" s="845"/>
      <c r="NZG45" s="845"/>
      <c r="NZH45" s="845"/>
      <c r="NZI45" s="845"/>
      <c r="NZJ45" s="845"/>
      <c r="NZK45" s="845"/>
      <c r="NZL45" s="845"/>
      <c r="NZM45" s="921"/>
      <c r="NZN45" s="845"/>
      <c r="NZO45" s="845"/>
      <c r="NZP45" s="845"/>
      <c r="NZQ45" s="845"/>
      <c r="NZR45" s="845"/>
      <c r="NZS45" s="845"/>
      <c r="NZT45" s="845"/>
      <c r="NZU45" s="921"/>
      <c r="NZV45" s="845"/>
      <c r="NZW45" s="845"/>
      <c r="NZX45" s="845"/>
      <c r="NZY45" s="845"/>
      <c r="NZZ45" s="845"/>
      <c r="OAA45" s="845"/>
      <c r="OAB45" s="845"/>
      <c r="OAC45" s="921"/>
      <c r="OAD45" s="845"/>
      <c r="OAE45" s="845"/>
      <c r="OAF45" s="845"/>
      <c r="OAG45" s="845"/>
      <c r="OAH45" s="845"/>
      <c r="OAI45" s="845"/>
      <c r="OAJ45" s="845"/>
      <c r="OAK45" s="921"/>
      <c r="OAL45" s="845"/>
      <c r="OAM45" s="845"/>
      <c r="OAN45" s="845"/>
      <c r="OAO45" s="845"/>
      <c r="OAP45" s="845"/>
      <c r="OAQ45" s="845"/>
      <c r="OAR45" s="845"/>
      <c r="OAS45" s="921"/>
      <c r="OAT45" s="845"/>
      <c r="OAU45" s="845"/>
      <c r="OAV45" s="845"/>
      <c r="OAW45" s="845"/>
      <c r="OAX45" s="845"/>
      <c r="OAY45" s="845"/>
      <c r="OAZ45" s="845"/>
      <c r="OBA45" s="921"/>
      <c r="OBB45" s="845"/>
      <c r="OBC45" s="845"/>
      <c r="OBD45" s="845"/>
      <c r="OBE45" s="845"/>
      <c r="OBF45" s="845"/>
      <c r="OBG45" s="845"/>
      <c r="OBH45" s="845"/>
      <c r="OBI45" s="921"/>
      <c r="OBJ45" s="845"/>
      <c r="OBK45" s="845"/>
      <c r="OBL45" s="845"/>
      <c r="OBM45" s="845"/>
      <c r="OBN45" s="845"/>
      <c r="OBO45" s="845"/>
      <c r="OBP45" s="845"/>
      <c r="OBQ45" s="921"/>
      <c r="OBR45" s="845"/>
      <c r="OBS45" s="845"/>
      <c r="OBT45" s="845"/>
      <c r="OBU45" s="845"/>
      <c r="OBV45" s="845"/>
      <c r="OBW45" s="845"/>
      <c r="OBX45" s="845"/>
      <c r="OBY45" s="921"/>
      <c r="OBZ45" s="845"/>
      <c r="OCA45" s="845"/>
      <c r="OCB45" s="845"/>
      <c r="OCC45" s="845"/>
      <c r="OCD45" s="845"/>
      <c r="OCE45" s="845"/>
      <c r="OCF45" s="845"/>
      <c r="OCG45" s="921"/>
      <c r="OCH45" s="845"/>
      <c r="OCI45" s="845"/>
      <c r="OCJ45" s="845"/>
      <c r="OCK45" s="845"/>
      <c r="OCL45" s="845"/>
      <c r="OCM45" s="845"/>
      <c r="OCN45" s="845"/>
      <c r="OCO45" s="921"/>
      <c r="OCP45" s="845"/>
      <c r="OCQ45" s="845"/>
      <c r="OCR45" s="845"/>
      <c r="OCS45" s="845"/>
      <c r="OCT45" s="845"/>
      <c r="OCU45" s="845"/>
      <c r="OCV45" s="845"/>
      <c r="OCW45" s="921"/>
      <c r="OCX45" s="845"/>
      <c r="OCY45" s="845"/>
      <c r="OCZ45" s="845"/>
      <c r="ODA45" s="845"/>
      <c r="ODB45" s="845"/>
      <c r="ODC45" s="845"/>
      <c r="ODD45" s="845"/>
      <c r="ODE45" s="921"/>
      <c r="ODF45" s="845"/>
      <c r="ODG45" s="845"/>
      <c r="ODH45" s="845"/>
      <c r="ODI45" s="845"/>
      <c r="ODJ45" s="845"/>
      <c r="ODK45" s="845"/>
      <c r="ODL45" s="845"/>
      <c r="ODM45" s="921"/>
      <c r="ODN45" s="845"/>
      <c r="ODO45" s="845"/>
      <c r="ODP45" s="845"/>
      <c r="ODQ45" s="845"/>
      <c r="ODR45" s="845"/>
      <c r="ODS45" s="845"/>
      <c r="ODT45" s="845"/>
      <c r="ODU45" s="921"/>
      <c r="ODV45" s="845"/>
      <c r="ODW45" s="845"/>
      <c r="ODX45" s="845"/>
      <c r="ODY45" s="845"/>
      <c r="ODZ45" s="845"/>
      <c r="OEA45" s="845"/>
      <c r="OEB45" s="845"/>
      <c r="OEC45" s="921"/>
      <c r="OED45" s="845"/>
      <c r="OEE45" s="845"/>
      <c r="OEF45" s="845"/>
      <c r="OEG45" s="845"/>
      <c r="OEH45" s="845"/>
      <c r="OEI45" s="845"/>
      <c r="OEJ45" s="845"/>
      <c r="OEK45" s="921"/>
      <c r="OEL45" s="845"/>
      <c r="OEM45" s="845"/>
      <c r="OEN45" s="845"/>
      <c r="OEO45" s="845"/>
      <c r="OEP45" s="845"/>
      <c r="OEQ45" s="845"/>
      <c r="OER45" s="845"/>
      <c r="OES45" s="921"/>
      <c r="OET45" s="845"/>
      <c r="OEU45" s="845"/>
      <c r="OEV45" s="845"/>
      <c r="OEW45" s="845"/>
      <c r="OEX45" s="845"/>
      <c r="OEY45" s="845"/>
      <c r="OEZ45" s="845"/>
      <c r="OFA45" s="921"/>
      <c r="OFB45" s="845"/>
      <c r="OFC45" s="845"/>
      <c r="OFD45" s="845"/>
      <c r="OFE45" s="845"/>
      <c r="OFF45" s="845"/>
      <c r="OFG45" s="845"/>
      <c r="OFH45" s="845"/>
      <c r="OFI45" s="921"/>
      <c r="OFJ45" s="845"/>
      <c r="OFK45" s="845"/>
      <c r="OFL45" s="845"/>
      <c r="OFM45" s="845"/>
      <c r="OFN45" s="845"/>
      <c r="OFO45" s="845"/>
      <c r="OFP45" s="845"/>
      <c r="OFQ45" s="921"/>
      <c r="OFR45" s="845"/>
      <c r="OFS45" s="845"/>
      <c r="OFT45" s="845"/>
      <c r="OFU45" s="845"/>
      <c r="OFV45" s="845"/>
      <c r="OFW45" s="845"/>
      <c r="OFX45" s="845"/>
      <c r="OFY45" s="921"/>
      <c r="OFZ45" s="845"/>
      <c r="OGA45" s="845"/>
      <c r="OGB45" s="845"/>
      <c r="OGC45" s="845"/>
      <c r="OGD45" s="845"/>
      <c r="OGE45" s="845"/>
      <c r="OGF45" s="845"/>
      <c r="OGG45" s="921"/>
      <c r="OGH45" s="845"/>
      <c r="OGI45" s="845"/>
      <c r="OGJ45" s="845"/>
      <c r="OGK45" s="845"/>
      <c r="OGL45" s="845"/>
      <c r="OGM45" s="845"/>
      <c r="OGN45" s="845"/>
      <c r="OGO45" s="921"/>
      <c r="OGP45" s="845"/>
      <c r="OGQ45" s="845"/>
      <c r="OGR45" s="845"/>
      <c r="OGS45" s="845"/>
      <c r="OGT45" s="845"/>
      <c r="OGU45" s="845"/>
      <c r="OGV45" s="845"/>
      <c r="OGW45" s="921"/>
      <c r="OGX45" s="845"/>
      <c r="OGY45" s="845"/>
      <c r="OGZ45" s="845"/>
      <c r="OHA45" s="845"/>
      <c r="OHB45" s="845"/>
      <c r="OHC45" s="845"/>
      <c r="OHD45" s="845"/>
      <c r="OHE45" s="921"/>
      <c r="OHF45" s="845"/>
      <c r="OHG45" s="845"/>
      <c r="OHH45" s="845"/>
      <c r="OHI45" s="845"/>
      <c r="OHJ45" s="845"/>
      <c r="OHK45" s="845"/>
      <c r="OHL45" s="845"/>
      <c r="OHM45" s="921"/>
      <c r="OHN45" s="845"/>
      <c r="OHO45" s="845"/>
      <c r="OHP45" s="845"/>
      <c r="OHQ45" s="845"/>
      <c r="OHR45" s="845"/>
      <c r="OHS45" s="845"/>
      <c r="OHT45" s="845"/>
      <c r="OHU45" s="921"/>
      <c r="OHV45" s="845"/>
      <c r="OHW45" s="845"/>
      <c r="OHX45" s="845"/>
      <c r="OHY45" s="845"/>
      <c r="OHZ45" s="845"/>
      <c r="OIA45" s="845"/>
      <c r="OIB45" s="845"/>
      <c r="OIC45" s="921"/>
      <c r="OID45" s="845"/>
      <c r="OIE45" s="845"/>
      <c r="OIF45" s="845"/>
      <c r="OIG45" s="845"/>
      <c r="OIH45" s="845"/>
      <c r="OII45" s="845"/>
      <c r="OIJ45" s="845"/>
      <c r="OIK45" s="921"/>
      <c r="OIL45" s="845"/>
      <c r="OIM45" s="845"/>
      <c r="OIN45" s="845"/>
      <c r="OIO45" s="845"/>
      <c r="OIP45" s="845"/>
      <c r="OIQ45" s="845"/>
      <c r="OIR45" s="845"/>
      <c r="OIS45" s="921"/>
      <c r="OIT45" s="845"/>
      <c r="OIU45" s="845"/>
      <c r="OIV45" s="845"/>
      <c r="OIW45" s="845"/>
      <c r="OIX45" s="845"/>
      <c r="OIY45" s="845"/>
      <c r="OIZ45" s="845"/>
      <c r="OJA45" s="921"/>
      <c r="OJB45" s="845"/>
      <c r="OJC45" s="845"/>
      <c r="OJD45" s="845"/>
      <c r="OJE45" s="845"/>
      <c r="OJF45" s="845"/>
      <c r="OJG45" s="845"/>
      <c r="OJH45" s="845"/>
      <c r="OJI45" s="921"/>
      <c r="OJJ45" s="845"/>
      <c r="OJK45" s="845"/>
      <c r="OJL45" s="845"/>
      <c r="OJM45" s="845"/>
      <c r="OJN45" s="845"/>
      <c r="OJO45" s="845"/>
      <c r="OJP45" s="845"/>
      <c r="OJQ45" s="921"/>
      <c r="OJR45" s="845"/>
      <c r="OJS45" s="845"/>
      <c r="OJT45" s="845"/>
      <c r="OJU45" s="845"/>
      <c r="OJV45" s="845"/>
      <c r="OJW45" s="845"/>
      <c r="OJX45" s="845"/>
      <c r="OJY45" s="921"/>
      <c r="OJZ45" s="845"/>
      <c r="OKA45" s="845"/>
      <c r="OKB45" s="845"/>
      <c r="OKC45" s="845"/>
      <c r="OKD45" s="845"/>
      <c r="OKE45" s="845"/>
      <c r="OKF45" s="845"/>
      <c r="OKG45" s="921"/>
      <c r="OKH45" s="845"/>
      <c r="OKI45" s="845"/>
      <c r="OKJ45" s="845"/>
      <c r="OKK45" s="845"/>
      <c r="OKL45" s="845"/>
      <c r="OKM45" s="845"/>
      <c r="OKN45" s="845"/>
      <c r="OKO45" s="921"/>
      <c r="OKP45" s="845"/>
      <c r="OKQ45" s="845"/>
      <c r="OKR45" s="845"/>
      <c r="OKS45" s="845"/>
      <c r="OKT45" s="845"/>
      <c r="OKU45" s="845"/>
      <c r="OKV45" s="845"/>
      <c r="OKW45" s="921"/>
      <c r="OKX45" s="845"/>
      <c r="OKY45" s="845"/>
      <c r="OKZ45" s="845"/>
      <c r="OLA45" s="845"/>
      <c r="OLB45" s="845"/>
      <c r="OLC45" s="845"/>
      <c r="OLD45" s="845"/>
      <c r="OLE45" s="921"/>
      <c r="OLF45" s="845"/>
      <c r="OLG45" s="845"/>
      <c r="OLH45" s="845"/>
      <c r="OLI45" s="845"/>
      <c r="OLJ45" s="845"/>
      <c r="OLK45" s="845"/>
      <c r="OLL45" s="845"/>
      <c r="OLM45" s="921"/>
      <c r="OLN45" s="845"/>
      <c r="OLO45" s="845"/>
      <c r="OLP45" s="845"/>
      <c r="OLQ45" s="845"/>
      <c r="OLR45" s="845"/>
      <c r="OLS45" s="845"/>
      <c r="OLT45" s="845"/>
      <c r="OLU45" s="921"/>
      <c r="OLV45" s="845"/>
      <c r="OLW45" s="845"/>
      <c r="OLX45" s="845"/>
      <c r="OLY45" s="845"/>
      <c r="OLZ45" s="845"/>
      <c r="OMA45" s="845"/>
      <c r="OMB45" s="845"/>
      <c r="OMC45" s="921"/>
      <c r="OMD45" s="845"/>
      <c r="OME45" s="845"/>
      <c r="OMF45" s="845"/>
      <c r="OMG45" s="845"/>
      <c r="OMH45" s="845"/>
      <c r="OMI45" s="845"/>
      <c r="OMJ45" s="845"/>
      <c r="OMK45" s="921"/>
      <c r="OML45" s="845"/>
      <c r="OMM45" s="845"/>
      <c r="OMN45" s="845"/>
      <c r="OMO45" s="845"/>
      <c r="OMP45" s="845"/>
      <c r="OMQ45" s="845"/>
      <c r="OMR45" s="845"/>
      <c r="OMS45" s="921"/>
      <c r="OMT45" s="845"/>
      <c r="OMU45" s="845"/>
      <c r="OMV45" s="845"/>
      <c r="OMW45" s="845"/>
      <c r="OMX45" s="845"/>
      <c r="OMY45" s="845"/>
      <c r="OMZ45" s="845"/>
      <c r="ONA45" s="921"/>
      <c r="ONB45" s="845"/>
      <c r="ONC45" s="845"/>
      <c r="OND45" s="845"/>
      <c r="ONE45" s="845"/>
      <c r="ONF45" s="845"/>
      <c r="ONG45" s="845"/>
      <c r="ONH45" s="845"/>
      <c r="ONI45" s="921"/>
      <c r="ONJ45" s="845"/>
      <c r="ONK45" s="845"/>
      <c r="ONL45" s="845"/>
      <c r="ONM45" s="845"/>
      <c r="ONN45" s="845"/>
      <c r="ONO45" s="845"/>
      <c r="ONP45" s="845"/>
      <c r="ONQ45" s="921"/>
      <c r="ONR45" s="845"/>
      <c r="ONS45" s="845"/>
      <c r="ONT45" s="845"/>
      <c r="ONU45" s="845"/>
      <c r="ONV45" s="845"/>
      <c r="ONW45" s="845"/>
      <c r="ONX45" s="845"/>
      <c r="ONY45" s="921"/>
      <c r="ONZ45" s="845"/>
      <c r="OOA45" s="845"/>
      <c r="OOB45" s="845"/>
      <c r="OOC45" s="845"/>
      <c r="OOD45" s="845"/>
      <c r="OOE45" s="845"/>
      <c r="OOF45" s="845"/>
      <c r="OOG45" s="921"/>
      <c r="OOH45" s="845"/>
      <c r="OOI45" s="845"/>
      <c r="OOJ45" s="845"/>
      <c r="OOK45" s="845"/>
      <c r="OOL45" s="845"/>
      <c r="OOM45" s="845"/>
      <c r="OON45" s="845"/>
      <c r="OOO45" s="921"/>
      <c r="OOP45" s="845"/>
      <c r="OOQ45" s="845"/>
      <c r="OOR45" s="845"/>
      <c r="OOS45" s="845"/>
      <c r="OOT45" s="845"/>
      <c r="OOU45" s="845"/>
      <c r="OOV45" s="845"/>
      <c r="OOW45" s="921"/>
      <c r="OOX45" s="845"/>
      <c r="OOY45" s="845"/>
      <c r="OOZ45" s="845"/>
      <c r="OPA45" s="845"/>
      <c r="OPB45" s="845"/>
      <c r="OPC45" s="845"/>
      <c r="OPD45" s="845"/>
      <c r="OPE45" s="921"/>
      <c r="OPF45" s="845"/>
      <c r="OPG45" s="845"/>
      <c r="OPH45" s="845"/>
      <c r="OPI45" s="845"/>
      <c r="OPJ45" s="845"/>
      <c r="OPK45" s="845"/>
      <c r="OPL45" s="845"/>
      <c r="OPM45" s="921"/>
      <c r="OPN45" s="845"/>
      <c r="OPO45" s="845"/>
      <c r="OPP45" s="845"/>
      <c r="OPQ45" s="845"/>
      <c r="OPR45" s="845"/>
      <c r="OPS45" s="845"/>
      <c r="OPT45" s="845"/>
      <c r="OPU45" s="921"/>
      <c r="OPV45" s="845"/>
      <c r="OPW45" s="845"/>
      <c r="OPX45" s="845"/>
      <c r="OPY45" s="845"/>
      <c r="OPZ45" s="845"/>
      <c r="OQA45" s="845"/>
      <c r="OQB45" s="845"/>
      <c r="OQC45" s="921"/>
      <c r="OQD45" s="845"/>
      <c r="OQE45" s="845"/>
      <c r="OQF45" s="845"/>
      <c r="OQG45" s="845"/>
      <c r="OQH45" s="845"/>
      <c r="OQI45" s="845"/>
      <c r="OQJ45" s="845"/>
      <c r="OQK45" s="921"/>
      <c r="OQL45" s="845"/>
      <c r="OQM45" s="845"/>
      <c r="OQN45" s="845"/>
      <c r="OQO45" s="845"/>
      <c r="OQP45" s="845"/>
      <c r="OQQ45" s="845"/>
      <c r="OQR45" s="845"/>
      <c r="OQS45" s="921"/>
      <c r="OQT45" s="845"/>
      <c r="OQU45" s="845"/>
      <c r="OQV45" s="845"/>
      <c r="OQW45" s="845"/>
      <c r="OQX45" s="845"/>
      <c r="OQY45" s="845"/>
      <c r="OQZ45" s="845"/>
      <c r="ORA45" s="921"/>
      <c r="ORB45" s="845"/>
      <c r="ORC45" s="845"/>
      <c r="ORD45" s="845"/>
      <c r="ORE45" s="845"/>
      <c r="ORF45" s="845"/>
      <c r="ORG45" s="845"/>
      <c r="ORH45" s="845"/>
      <c r="ORI45" s="921"/>
      <c r="ORJ45" s="845"/>
      <c r="ORK45" s="845"/>
      <c r="ORL45" s="845"/>
      <c r="ORM45" s="845"/>
      <c r="ORN45" s="845"/>
      <c r="ORO45" s="845"/>
      <c r="ORP45" s="845"/>
      <c r="ORQ45" s="921"/>
      <c r="ORR45" s="845"/>
      <c r="ORS45" s="845"/>
      <c r="ORT45" s="845"/>
      <c r="ORU45" s="845"/>
      <c r="ORV45" s="845"/>
      <c r="ORW45" s="845"/>
      <c r="ORX45" s="845"/>
      <c r="ORY45" s="921"/>
      <c r="ORZ45" s="845"/>
      <c r="OSA45" s="845"/>
      <c r="OSB45" s="845"/>
      <c r="OSC45" s="845"/>
      <c r="OSD45" s="845"/>
      <c r="OSE45" s="845"/>
      <c r="OSF45" s="845"/>
      <c r="OSG45" s="921"/>
      <c r="OSH45" s="845"/>
      <c r="OSI45" s="845"/>
      <c r="OSJ45" s="845"/>
      <c r="OSK45" s="845"/>
      <c r="OSL45" s="845"/>
      <c r="OSM45" s="845"/>
      <c r="OSN45" s="845"/>
      <c r="OSO45" s="921"/>
      <c r="OSP45" s="845"/>
      <c r="OSQ45" s="845"/>
      <c r="OSR45" s="845"/>
      <c r="OSS45" s="845"/>
      <c r="OST45" s="845"/>
      <c r="OSU45" s="845"/>
      <c r="OSV45" s="845"/>
      <c r="OSW45" s="921"/>
      <c r="OSX45" s="845"/>
      <c r="OSY45" s="845"/>
      <c r="OSZ45" s="845"/>
      <c r="OTA45" s="845"/>
      <c r="OTB45" s="845"/>
      <c r="OTC45" s="845"/>
      <c r="OTD45" s="845"/>
      <c r="OTE45" s="921"/>
      <c r="OTF45" s="845"/>
      <c r="OTG45" s="845"/>
      <c r="OTH45" s="845"/>
      <c r="OTI45" s="845"/>
      <c r="OTJ45" s="845"/>
      <c r="OTK45" s="845"/>
      <c r="OTL45" s="845"/>
      <c r="OTM45" s="921"/>
      <c r="OTN45" s="845"/>
      <c r="OTO45" s="845"/>
      <c r="OTP45" s="845"/>
      <c r="OTQ45" s="845"/>
      <c r="OTR45" s="845"/>
      <c r="OTS45" s="845"/>
      <c r="OTT45" s="845"/>
      <c r="OTU45" s="921"/>
      <c r="OTV45" s="845"/>
      <c r="OTW45" s="845"/>
      <c r="OTX45" s="845"/>
      <c r="OTY45" s="845"/>
      <c r="OTZ45" s="845"/>
      <c r="OUA45" s="845"/>
      <c r="OUB45" s="845"/>
      <c r="OUC45" s="921"/>
      <c r="OUD45" s="845"/>
      <c r="OUE45" s="845"/>
      <c r="OUF45" s="845"/>
      <c r="OUG45" s="845"/>
      <c r="OUH45" s="845"/>
      <c r="OUI45" s="845"/>
      <c r="OUJ45" s="845"/>
      <c r="OUK45" s="921"/>
      <c r="OUL45" s="845"/>
      <c r="OUM45" s="845"/>
      <c r="OUN45" s="845"/>
      <c r="OUO45" s="845"/>
      <c r="OUP45" s="845"/>
      <c r="OUQ45" s="845"/>
      <c r="OUR45" s="845"/>
      <c r="OUS45" s="921"/>
      <c r="OUT45" s="845"/>
      <c r="OUU45" s="845"/>
      <c r="OUV45" s="845"/>
      <c r="OUW45" s="845"/>
      <c r="OUX45" s="845"/>
      <c r="OUY45" s="845"/>
      <c r="OUZ45" s="845"/>
      <c r="OVA45" s="921"/>
      <c r="OVB45" s="845"/>
      <c r="OVC45" s="845"/>
      <c r="OVD45" s="845"/>
      <c r="OVE45" s="845"/>
      <c r="OVF45" s="845"/>
      <c r="OVG45" s="845"/>
      <c r="OVH45" s="845"/>
      <c r="OVI45" s="921"/>
      <c r="OVJ45" s="845"/>
      <c r="OVK45" s="845"/>
      <c r="OVL45" s="845"/>
      <c r="OVM45" s="845"/>
      <c r="OVN45" s="845"/>
      <c r="OVO45" s="845"/>
      <c r="OVP45" s="845"/>
      <c r="OVQ45" s="921"/>
      <c r="OVR45" s="845"/>
      <c r="OVS45" s="845"/>
      <c r="OVT45" s="845"/>
      <c r="OVU45" s="845"/>
      <c r="OVV45" s="845"/>
      <c r="OVW45" s="845"/>
      <c r="OVX45" s="845"/>
      <c r="OVY45" s="921"/>
      <c r="OVZ45" s="845"/>
      <c r="OWA45" s="845"/>
      <c r="OWB45" s="845"/>
      <c r="OWC45" s="845"/>
      <c r="OWD45" s="845"/>
      <c r="OWE45" s="845"/>
      <c r="OWF45" s="845"/>
      <c r="OWG45" s="921"/>
      <c r="OWH45" s="845"/>
      <c r="OWI45" s="845"/>
      <c r="OWJ45" s="845"/>
      <c r="OWK45" s="845"/>
      <c r="OWL45" s="845"/>
      <c r="OWM45" s="845"/>
      <c r="OWN45" s="845"/>
      <c r="OWO45" s="921"/>
      <c r="OWP45" s="845"/>
      <c r="OWQ45" s="845"/>
      <c r="OWR45" s="845"/>
      <c r="OWS45" s="845"/>
      <c r="OWT45" s="845"/>
      <c r="OWU45" s="845"/>
      <c r="OWV45" s="845"/>
      <c r="OWW45" s="921"/>
      <c r="OWX45" s="845"/>
      <c r="OWY45" s="845"/>
      <c r="OWZ45" s="845"/>
      <c r="OXA45" s="845"/>
      <c r="OXB45" s="845"/>
      <c r="OXC45" s="845"/>
      <c r="OXD45" s="845"/>
      <c r="OXE45" s="921"/>
      <c r="OXF45" s="845"/>
      <c r="OXG45" s="845"/>
      <c r="OXH45" s="845"/>
      <c r="OXI45" s="845"/>
      <c r="OXJ45" s="845"/>
      <c r="OXK45" s="845"/>
      <c r="OXL45" s="845"/>
      <c r="OXM45" s="921"/>
      <c r="OXN45" s="845"/>
      <c r="OXO45" s="845"/>
      <c r="OXP45" s="845"/>
      <c r="OXQ45" s="845"/>
      <c r="OXR45" s="845"/>
      <c r="OXS45" s="845"/>
      <c r="OXT45" s="845"/>
      <c r="OXU45" s="921"/>
      <c r="OXV45" s="845"/>
      <c r="OXW45" s="845"/>
      <c r="OXX45" s="845"/>
      <c r="OXY45" s="845"/>
      <c r="OXZ45" s="845"/>
      <c r="OYA45" s="845"/>
      <c r="OYB45" s="845"/>
      <c r="OYC45" s="921"/>
      <c r="OYD45" s="845"/>
      <c r="OYE45" s="845"/>
      <c r="OYF45" s="845"/>
      <c r="OYG45" s="845"/>
      <c r="OYH45" s="845"/>
      <c r="OYI45" s="845"/>
      <c r="OYJ45" s="845"/>
      <c r="OYK45" s="921"/>
      <c r="OYL45" s="845"/>
      <c r="OYM45" s="845"/>
      <c r="OYN45" s="845"/>
      <c r="OYO45" s="845"/>
      <c r="OYP45" s="845"/>
      <c r="OYQ45" s="845"/>
      <c r="OYR45" s="845"/>
      <c r="OYS45" s="921"/>
      <c r="OYT45" s="845"/>
      <c r="OYU45" s="845"/>
      <c r="OYV45" s="845"/>
      <c r="OYW45" s="845"/>
      <c r="OYX45" s="845"/>
      <c r="OYY45" s="845"/>
      <c r="OYZ45" s="845"/>
      <c r="OZA45" s="921"/>
      <c r="OZB45" s="845"/>
      <c r="OZC45" s="845"/>
      <c r="OZD45" s="845"/>
      <c r="OZE45" s="845"/>
      <c r="OZF45" s="845"/>
      <c r="OZG45" s="845"/>
      <c r="OZH45" s="845"/>
      <c r="OZI45" s="921"/>
      <c r="OZJ45" s="845"/>
      <c r="OZK45" s="845"/>
      <c r="OZL45" s="845"/>
      <c r="OZM45" s="845"/>
      <c r="OZN45" s="845"/>
      <c r="OZO45" s="845"/>
      <c r="OZP45" s="845"/>
      <c r="OZQ45" s="921"/>
      <c r="OZR45" s="845"/>
      <c r="OZS45" s="845"/>
      <c r="OZT45" s="845"/>
      <c r="OZU45" s="845"/>
      <c r="OZV45" s="845"/>
      <c r="OZW45" s="845"/>
      <c r="OZX45" s="845"/>
      <c r="OZY45" s="921"/>
      <c r="OZZ45" s="845"/>
      <c r="PAA45" s="845"/>
      <c r="PAB45" s="845"/>
      <c r="PAC45" s="845"/>
      <c r="PAD45" s="845"/>
      <c r="PAE45" s="845"/>
      <c r="PAF45" s="845"/>
      <c r="PAG45" s="921"/>
      <c r="PAH45" s="845"/>
      <c r="PAI45" s="845"/>
      <c r="PAJ45" s="845"/>
      <c r="PAK45" s="845"/>
      <c r="PAL45" s="845"/>
      <c r="PAM45" s="845"/>
      <c r="PAN45" s="845"/>
      <c r="PAO45" s="921"/>
      <c r="PAP45" s="845"/>
      <c r="PAQ45" s="845"/>
      <c r="PAR45" s="845"/>
      <c r="PAS45" s="845"/>
      <c r="PAT45" s="845"/>
      <c r="PAU45" s="845"/>
      <c r="PAV45" s="845"/>
      <c r="PAW45" s="921"/>
      <c r="PAX45" s="845"/>
      <c r="PAY45" s="845"/>
      <c r="PAZ45" s="845"/>
      <c r="PBA45" s="845"/>
      <c r="PBB45" s="845"/>
      <c r="PBC45" s="845"/>
      <c r="PBD45" s="845"/>
      <c r="PBE45" s="921"/>
      <c r="PBF45" s="845"/>
      <c r="PBG45" s="845"/>
      <c r="PBH45" s="845"/>
      <c r="PBI45" s="845"/>
      <c r="PBJ45" s="845"/>
      <c r="PBK45" s="845"/>
      <c r="PBL45" s="845"/>
      <c r="PBM45" s="921"/>
      <c r="PBN45" s="845"/>
      <c r="PBO45" s="845"/>
      <c r="PBP45" s="845"/>
      <c r="PBQ45" s="845"/>
      <c r="PBR45" s="845"/>
      <c r="PBS45" s="845"/>
      <c r="PBT45" s="845"/>
      <c r="PBU45" s="921"/>
      <c r="PBV45" s="845"/>
      <c r="PBW45" s="845"/>
      <c r="PBX45" s="845"/>
      <c r="PBY45" s="845"/>
      <c r="PBZ45" s="845"/>
      <c r="PCA45" s="845"/>
      <c r="PCB45" s="845"/>
      <c r="PCC45" s="921"/>
      <c r="PCD45" s="845"/>
      <c r="PCE45" s="845"/>
      <c r="PCF45" s="845"/>
      <c r="PCG45" s="845"/>
      <c r="PCH45" s="845"/>
      <c r="PCI45" s="845"/>
      <c r="PCJ45" s="845"/>
      <c r="PCK45" s="921"/>
      <c r="PCL45" s="845"/>
      <c r="PCM45" s="845"/>
      <c r="PCN45" s="845"/>
      <c r="PCO45" s="845"/>
      <c r="PCP45" s="845"/>
      <c r="PCQ45" s="845"/>
      <c r="PCR45" s="845"/>
      <c r="PCS45" s="921"/>
      <c r="PCT45" s="845"/>
      <c r="PCU45" s="845"/>
      <c r="PCV45" s="845"/>
      <c r="PCW45" s="845"/>
      <c r="PCX45" s="845"/>
      <c r="PCY45" s="845"/>
      <c r="PCZ45" s="845"/>
      <c r="PDA45" s="921"/>
      <c r="PDB45" s="845"/>
      <c r="PDC45" s="845"/>
      <c r="PDD45" s="845"/>
      <c r="PDE45" s="845"/>
      <c r="PDF45" s="845"/>
      <c r="PDG45" s="845"/>
      <c r="PDH45" s="845"/>
      <c r="PDI45" s="921"/>
      <c r="PDJ45" s="845"/>
      <c r="PDK45" s="845"/>
      <c r="PDL45" s="845"/>
      <c r="PDM45" s="845"/>
      <c r="PDN45" s="845"/>
      <c r="PDO45" s="845"/>
      <c r="PDP45" s="845"/>
      <c r="PDQ45" s="921"/>
      <c r="PDR45" s="845"/>
      <c r="PDS45" s="845"/>
      <c r="PDT45" s="845"/>
      <c r="PDU45" s="845"/>
      <c r="PDV45" s="845"/>
      <c r="PDW45" s="845"/>
      <c r="PDX45" s="845"/>
      <c r="PDY45" s="921"/>
      <c r="PDZ45" s="845"/>
      <c r="PEA45" s="845"/>
      <c r="PEB45" s="845"/>
      <c r="PEC45" s="845"/>
      <c r="PED45" s="845"/>
      <c r="PEE45" s="845"/>
      <c r="PEF45" s="845"/>
      <c r="PEG45" s="921"/>
      <c r="PEH45" s="845"/>
      <c r="PEI45" s="845"/>
      <c r="PEJ45" s="845"/>
      <c r="PEK45" s="845"/>
      <c r="PEL45" s="845"/>
      <c r="PEM45" s="845"/>
      <c r="PEN45" s="845"/>
      <c r="PEO45" s="921"/>
      <c r="PEP45" s="845"/>
      <c r="PEQ45" s="845"/>
      <c r="PER45" s="845"/>
      <c r="PES45" s="845"/>
      <c r="PET45" s="845"/>
      <c r="PEU45" s="845"/>
      <c r="PEV45" s="845"/>
      <c r="PEW45" s="921"/>
      <c r="PEX45" s="845"/>
      <c r="PEY45" s="845"/>
      <c r="PEZ45" s="845"/>
      <c r="PFA45" s="845"/>
      <c r="PFB45" s="845"/>
      <c r="PFC45" s="845"/>
      <c r="PFD45" s="845"/>
      <c r="PFE45" s="921"/>
      <c r="PFF45" s="845"/>
      <c r="PFG45" s="845"/>
      <c r="PFH45" s="845"/>
      <c r="PFI45" s="845"/>
      <c r="PFJ45" s="845"/>
      <c r="PFK45" s="845"/>
      <c r="PFL45" s="845"/>
      <c r="PFM45" s="921"/>
      <c r="PFN45" s="845"/>
      <c r="PFO45" s="845"/>
      <c r="PFP45" s="845"/>
      <c r="PFQ45" s="845"/>
      <c r="PFR45" s="845"/>
      <c r="PFS45" s="845"/>
      <c r="PFT45" s="845"/>
      <c r="PFU45" s="921"/>
      <c r="PFV45" s="845"/>
      <c r="PFW45" s="845"/>
      <c r="PFX45" s="845"/>
      <c r="PFY45" s="845"/>
      <c r="PFZ45" s="845"/>
      <c r="PGA45" s="845"/>
      <c r="PGB45" s="845"/>
      <c r="PGC45" s="921"/>
      <c r="PGD45" s="845"/>
      <c r="PGE45" s="845"/>
      <c r="PGF45" s="845"/>
      <c r="PGG45" s="845"/>
      <c r="PGH45" s="845"/>
      <c r="PGI45" s="845"/>
      <c r="PGJ45" s="845"/>
      <c r="PGK45" s="921"/>
      <c r="PGL45" s="845"/>
      <c r="PGM45" s="845"/>
      <c r="PGN45" s="845"/>
      <c r="PGO45" s="845"/>
      <c r="PGP45" s="845"/>
      <c r="PGQ45" s="845"/>
      <c r="PGR45" s="845"/>
      <c r="PGS45" s="921"/>
      <c r="PGT45" s="845"/>
      <c r="PGU45" s="845"/>
      <c r="PGV45" s="845"/>
      <c r="PGW45" s="845"/>
      <c r="PGX45" s="845"/>
      <c r="PGY45" s="845"/>
      <c r="PGZ45" s="845"/>
      <c r="PHA45" s="921"/>
      <c r="PHB45" s="845"/>
      <c r="PHC45" s="845"/>
      <c r="PHD45" s="845"/>
      <c r="PHE45" s="845"/>
      <c r="PHF45" s="845"/>
      <c r="PHG45" s="845"/>
      <c r="PHH45" s="845"/>
      <c r="PHI45" s="921"/>
      <c r="PHJ45" s="845"/>
      <c r="PHK45" s="845"/>
      <c r="PHL45" s="845"/>
      <c r="PHM45" s="845"/>
      <c r="PHN45" s="845"/>
      <c r="PHO45" s="845"/>
      <c r="PHP45" s="845"/>
      <c r="PHQ45" s="921"/>
      <c r="PHR45" s="845"/>
      <c r="PHS45" s="845"/>
      <c r="PHT45" s="845"/>
      <c r="PHU45" s="845"/>
      <c r="PHV45" s="845"/>
      <c r="PHW45" s="845"/>
      <c r="PHX45" s="845"/>
      <c r="PHY45" s="921"/>
      <c r="PHZ45" s="845"/>
      <c r="PIA45" s="845"/>
      <c r="PIB45" s="845"/>
      <c r="PIC45" s="845"/>
      <c r="PID45" s="845"/>
      <c r="PIE45" s="845"/>
      <c r="PIF45" s="845"/>
      <c r="PIG45" s="921"/>
      <c r="PIH45" s="845"/>
      <c r="PII45" s="845"/>
      <c r="PIJ45" s="845"/>
      <c r="PIK45" s="845"/>
      <c r="PIL45" s="845"/>
      <c r="PIM45" s="845"/>
      <c r="PIN45" s="845"/>
      <c r="PIO45" s="921"/>
      <c r="PIP45" s="845"/>
      <c r="PIQ45" s="845"/>
      <c r="PIR45" s="845"/>
      <c r="PIS45" s="845"/>
      <c r="PIT45" s="845"/>
      <c r="PIU45" s="845"/>
      <c r="PIV45" s="845"/>
      <c r="PIW45" s="921"/>
      <c r="PIX45" s="845"/>
      <c r="PIY45" s="845"/>
      <c r="PIZ45" s="845"/>
      <c r="PJA45" s="845"/>
      <c r="PJB45" s="845"/>
      <c r="PJC45" s="845"/>
      <c r="PJD45" s="845"/>
      <c r="PJE45" s="921"/>
      <c r="PJF45" s="845"/>
      <c r="PJG45" s="845"/>
      <c r="PJH45" s="845"/>
      <c r="PJI45" s="845"/>
      <c r="PJJ45" s="845"/>
      <c r="PJK45" s="845"/>
      <c r="PJL45" s="845"/>
      <c r="PJM45" s="921"/>
      <c r="PJN45" s="845"/>
      <c r="PJO45" s="845"/>
      <c r="PJP45" s="845"/>
      <c r="PJQ45" s="845"/>
      <c r="PJR45" s="845"/>
      <c r="PJS45" s="845"/>
      <c r="PJT45" s="845"/>
      <c r="PJU45" s="921"/>
      <c r="PJV45" s="845"/>
      <c r="PJW45" s="845"/>
      <c r="PJX45" s="845"/>
      <c r="PJY45" s="845"/>
      <c r="PJZ45" s="845"/>
      <c r="PKA45" s="845"/>
      <c r="PKB45" s="845"/>
      <c r="PKC45" s="921"/>
      <c r="PKD45" s="845"/>
      <c r="PKE45" s="845"/>
      <c r="PKF45" s="845"/>
      <c r="PKG45" s="845"/>
      <c r="PKH45" s="845"/>
      <c r="PKI45" s="845"/>
      <c r="PKJ45" s="845"/>
      <c r="PKK45" s="921"/>
      <c r="PKL45" s="845"/>
      <c r="PKM45" s="845"/>
      <c r="PKN45" s="845"/>
      <c r="PKO45" s="845"/>
      <c r="PKP45" s="845"/>
      <c r="PKQ45" s="845"/>
      <c r="PKR45" s="845"/>
      <c r="PKS45" s="921"/>
      <c r="PKT45" s="845"/>
      <c r="PKU45" s="845"/>
      <c r="PKV45" s="845"/>
      <c r="PKW45" s="845"/>
      <c r="PKX45" s="845"/>
      <c r="PKY45" s="845"/>
      <c r="PKZ45" s="845"/>
      <c r="PLA45" s="921"/>
      <c r="PLB45" s="845"/>
      <c r="PLC45" s="845"/>
      <c r="PLD45" s="845"/>
      <c r="PLE45" s="845"/>
      <c r="PLF45" s="845"/>
      <c r="PLG45" s="845"/>
      <c r="PLH45" s="845"/>
      <c r="PLI45" s="921"/>
      <c r="PLJ45" s="845"/>
      <c r="PLK45" s="845"/>
      <c r="PLL45" s="845"/>
      <c r="PLM45" s="845"/>
      <c r="PLN45" s="845"/>
      <c r="PLO45" s="845"/>
      <c r="PLP45" s="845"/>
      <c r="PLQ45" s="921"/>
      <c r="PLR45" s="845"/>
      <c r="PLS45" s="845"/>
      <c r="PLT45" s="845"/>
      <c r="PLU45" s="845"/>
      <c r="PLV45" s="845"/>
      <c r="PLW45" s="845"/>
      <c r="PLX45" s="845"/>
      <c r="PLY45" s="921"/>
      <c r="PLZ45" s="845"/>
      <c r="PMA45" s="845"/>
      <c r="PMB45" s="845"/>
      <c r="PMC45" s="845"/>
      <c r="PMD45" s="845"/>
      <c r="PME45" s="845"/>
      <c r="PMF45" s="845"/>
      <c r="PMG45" s="921"/>
      <c r="PMH45" s="845"/>
      <c r="PMI45" s="845"/>
      <c r="PMJ45" s="845"/>
      <c r="PMK45" s="845"/>
      <c r="PML45" s="845"/>
      <c r="PMM45" s="845"/>
      <c r="PMN45" s="845"/>
      <c r="PMO45" s="921"/>
      <c r="PMP45" s="845"/>
      <c r="PMQ45" s="845"/>
      <c r="PMR45" s="845"/>
      <c r="PMS45" s="845"/>
      <c r="PMT45" s="845"/>
      <c r="PMU45" s="845"/>
      <c r="PMV45" s="845"/>
      <c r="PMW45" s="921"/>
      <c r="PMX45" s="845"/>
      <c r="PMY45" s="845"/>
      <c r="PMZ45" s="845"/>
      <c r="PNA45" s="845"/>
      <c r="PNB45" s="845"/>
      <c r="PNC45" s="845"/>
      <c r="PND45" s="845"/>
      <c r="PNE45" s="921"/>
      <c r="PNF45" s="845"/>
      <c r="PNG45" s="845"/>
      <c r="PNH45" s="845"/>
      <c r="PNI45" s="845"/>
      <c r="PNJ45" s="845"/>
      <c r="PNK45" s="845"/>
      <c r="PNL45" s="845"/>
      <c r="PNM45" s="921"/>
      <c r="PNN45" s="845"/>
      <c r="PNO45" s="845"/>
      <c r="PNP45" s="845"/>
      <c r="PNQ45" s="845"/>
      <c r="PNR45" s="845"/>
      <c r="PNS45" s="845"/>
      <c r="PNT45" s="845"/>
      <c r="PNU45" s="921"/>
      <c r="PNV45" s="845"/>
      <c r="PNW45" s="845"/>
      <c r="PNX45" s="845"/>
      <c r="PNY45" s="845"/>
      <c r="PNZ45" s="845"/>
      <c r="POA45" s="845"/>
      <c r="POB45" s="845"/>
      <c r="POC45" s="921"/>
      <c r="POD45" s="845"/>
      <c r="POE45" s="845"/>
      <c r="POF45" s="845"/>
      <c r="POG45" s="845"/>
      <c r="POH45" s="845"/>
      <c r="POI45" s="845"/>
      <c r="POJ45" s="845"/>
      <c r="POK45" s="921"/>
      <c r="POL45" s="845"/>
      <c r="POM45" s="845"/>
      <c r="PON45" s="845"/>
      <c r="POO45" s="845"/>
      <c r="POP45" s="845"/>
      <c r="POQ45" s="845"/>
      <c r="POR45" s="845"/>
      <c r="POS45" s="921"/>
      <c r="POT45" s="845"/>
      <c r="POU45" s="845"/>
      <c r="POV45" s="845"/>
      <c r="POW45" s="845"/>
      <c r="POX45" s="845"/>
      <c r="POY45" s="845"/>
      <c r="POZ45" s="845"/>
      <c r="PPA45" s="921"/>
      <c r="PPB45" s="845"/>
      <c r="PPC45" s="845"/>
      <c r="PPD45" s="845"/>
      <c r="PPE45" s="845"/>
      <c r="PPF45" s="845"/>
      <c r="PPG45" s="845"/>
      <c r="PPH45" s="845"/>
      <c r="PPI45" s="921"/>
      <c r="PPJ45" s="845"/>
      <c r="PPK45" s="845"/>
      <c r="PPL45" s="845"/>
      <c r="PPM45" s="845"/>
      <c r="PPN45" s="845"/>
      <c r="PPO45" s="845"/>
      <c r="PPP45" s="845"/>
      <c r="PPQ45" s="921"/>
      <c r="PPR45" s="845"/>
      <c r="PPS45" s="845"/>
      <c r="PPT45" s="845"/>
      <c r="PPU45" s="845"/>
      <c r="PPV45" s="845"/>
      <c r="PPW45" s="845"/>
      <c r="PPX45" s="845"/>
      <c r="PPY45" s="921"/>
      <c r="PPZ45" s="845"/>
      <c r="PQA45" s="845"/>
      <c r="PQB45" s="845"/>
      <c r="PQC45" s="845"/>
      <c r="PQD45" s="845"/>
      <c r="PQE45" s="845"/>
      <c r="PQF45" s="845"/>
      <c r="PQG45" s="921"/>
      <c r="PQH45" s="845"/>
      <c r="PQI45" s="845"/>
      <c r="PQJ45" s="845"/>
      <c r="PQK45" s="845"/>
      <c r="PQL45" s="845"/>
      <c r="PQM45" s="845"/>
      <c r="PQN45" s="845"/>
      <c r="PQO45" s="921"/>
      <c r="PQP45" s="845"/>
      <c r="PQQ45" s="845"/>
      <c r="PQR45" s="845"/>
      <c r="PQS45" s="845"/>
      <c r="PQT45" s="845"/>
      <c r="PQU45" s="845"/>
      <c r="PQV45" s="845"/>
      <c r="PQW45" s="921"/>
      <c r="PQX45" s="845"/>
      <c r="PQY45" s="845"/>
      <c r="PQZ45" s="845"/>
      <c r="PRA45" s="845"/>
      <c r="PRB45" s="845"/>
      <c r="PRC45" s="845"/>
      <c r="PRD45" s="845"/>
      <c r="PRE45" s="921"/>
      <c r="PRF45" s="845"/>
      <c r="PRG45" s="845"/>
      <c r="PRH45" s="845"/>
      <c r="PRI45" s="845"/>
      <c r="PRJ45" s="845"/>
      <c r="PRK45" s="845"/>
      <c r="PRL45" s="845"/>
      <c r="PRM45" s="921"/>
      <c r="PRN45" s="845"/>
      <c r="PRO45" s="845"/>
      <c r="PRP45" s="845"/>
      <c r="PRQ45" s="845"/>
      <c r="PRR45" s="845"/>
      <c r="PRS45" s="845"/>
      <c r="PRT45" s="845"/>
      <c r="PRU45" s="921"/>
      <c r="PRV45" s="845"/>
      <c r="PRW45" s="845"/>
      <c r="PRX45" s="845"/>
      <c r="PRY45" s="845"/>
      <c r="PRZ45" s="845"/>
      <c r="PSA45" s="845"/>
      <c r="PSB45" s="845"/>
      <c r="PSC45" s="921"/>
      <c r="PSD45" s="845"/>
      <c r="PSE45" s="845"/>
      <c r="PSF45" s="845"/>
      <c r="PSG45" s="845"/>
      <c r="PSH45" s="845"/>
      <c r="PSI45" s="845"/>
      <c r="PSJ45" s="845"/>
      <c r="PSK45" s="921"/>
      <c r="PSL45" s="845"/>
      <c r="PSM45" s="845"/>
      <c r="PSN45" s="845"/>
      <c r="PSO45" s="845"/>
      <c r="PSP45" s="845"/>
      <c r="PSQ45" s="845"/>
      <c r="PSR45" s="845"/>
      <c r="PSS45" s="921"/>
      <c r="PST45" s="845"/>
      <c r="PSU45" s="845"/>
      <c r="PSV45" s="845"/>
      <c r="PSW45" s="845"/>
      <c r="PSX45" s="845"/>
      <c r="PSY45" s="845"/>
      <c r="PSZ45" s="845"/>
      <c r="PTA45" s="921"/>
      <c r="PTB45" s="845"/>
      <c r="PTC45" s="845"/>
      <c r="PTD45" s="845"/>
      <c r="PTE45" s="845"/>
      <c r="PTF45" s="845"/>
      <c r="PTG45" s="845"/>
      <c r="PTH45" s="845"/>
      <c r="PTI45" s="921"/>
      <c r="PTJ45" s="845"/>
      <c r="PTK45" s="845"/>
      <c r="PTL45" s="845"/>
      <c r="PTM45" s="845"/>
      <c r="PTN45" s="845"/>
      <c r="PTO45" s="845"/>
      <c r="PTP45" s="845"/>
      <c r="PTQ45" s="921"/>
      <c r="PTR45" s="845"/>
      <c r="PTS45" s="845"/>
      <c r="PTT45" s="845"/>
      <c r="PTU45" s="845"/>
      <c r="PTV45" s="845"/>
      <c r="PTW45" s="845"/>
      <c r="PTX45" s="845"/>
      <c r="PTY45" s="921"/>
      <c r="PTZ45" s="845"/>
      <c r="PUA45" s="845"/>
      <c r="PUB45" s="845"/>
      <c r="PUC45" s="845"/>
      <c r="PUD45" s="845"/>
      <c r="PUE45" s="845"/>
      <c r="PUF45" s="845"/>
      <c r="PUG45" s="921"/>
      <c r="PUH45" s="845"/>
      <c r="PUI45" s="845"/>
      <c r="PUJ45" s="845"/>
      <c r="PUK45" s="845"/>
      <c r="PUL45" s="845"/>
      <c r="PUM45" s="845"/>
      <c r="PUN45" s="845"/>
      <c r="PUO45" s="921"/>
      <c r="PUP45" s="845"/>
      <c r="PUQ45" s="845"/>
      <c r="PUR45" s="845"/>
      <c r="PUS45" s="845"/>
      <c r="PUT45" s="845"/>
      <c r="PUU45" s="845"/>
      <c r="PUV45" s="845"/>
      <c r="PUW45" s="921"/>
      <c r="PUX45" s="845"/>
      <c r="PUY45" s="845"/>
      <c r="PUZ45" s="845"/>
      <c r="PVA45" s="845"/>
      <c r="PVB45" s="845"/>
      <c r="PVC45" s="845"/>
      <c r="PVD45" s="845"/>
      <c r="PVE45" s="921"/>
      <c r="PVF45" s="845"/>
      <c r="PVG45" s="845"/>
      <c r="PVH45" s="845"/>
      <c r="PVI45" s="845"/>
      <c r="PVJ45" s="845"/>
      <c r="PVK45" s="845"/>
      <c r="PVL45" s="845"/>
      <c r="PVM45" s="921"/>
      <c r="PVN45" s="845"/>
      <c r="PVO45" s="845"/>
      <c r="PVP45" s="845"/>
      <c r="PVQ45" s="845"/>
      <c r="PVR45" s="845"/>
      <c r="PVS45" s="845"/>
      <c r="PVT45" s="845"/>
      <c r="PVU45" s="921"/>
      <c r="PVV45" s="845"/>
      <c r="PVW45" s="845"/>
      <c r="PVX45" s="845"/>
      <c r="PVY45" s="845"/>
      <c r="PVZ45" s="845"/>
      <c r="PWA45" s="845"/>
      <c r="PWB45" s="845"/>
      <c r="PWC45" s="921"/>
      <c r="PWD45" s="845"/>
      <c r="PWE45" s="845"/>
      <c r="PWF45" s="845"/>
      <c r="PWG45" s="845"/>
      <c r="PWH45" s="845"/>
      <c r="PWI45" s="845"/>
      <c r="PWJ45" s="845"/>
      <c r="PWK45" s="921"/>
      <c r="PWL45" s="845"/>
      <c r="PWM45" s="845"/>
      <c r="PWN45" s="845"/>
      <c r="PWO45" s="845"/>
      <c r="PWP45" s="845"/>
      <c r="PWQ45" s="845"/>
      <c r="PWR45" s="845"/>
      <c r="PWS45" s="921"/>
      <c r="PWT45" s="845"/>
      <c r="PWU45" s="845"/>
      <c r="PWV45" s="845"/>
      <c r="PWW45" s="845"/>
      <c r="PWX45" s="845"/>
      <c r="PWY45" s="845"/>
      <c r="PWZ45" s="845"/>
      <c r="PXA45" s="921"/>
      <c r="PXB45" s="845"/>
      <c r="PXC45" s="845"/>
      <c r="PXD45" s="845"/>
      <c r="PXE45" s="845"/>
      <c r="PXF45" s="845"/>
      <c r="PXG45" s="845"/>
      <c r="PXH45" s="845"/>
      <c r="PXI45" s="921"/>
      <c r="PXJ45" s="845"/>
      <c r="PXK45" s="845"/>
      <c r="PXL45" s="845"/>
      <c r="PXM45" s="845"/>
      <c r="PXN45" s="845"/>
      <c r="PXO45" s="845"/>
      <c r="PXP45" s="845"/>
      <c r="PXQ45" s="921"/>
      <c r="PXR45" s="845"/>
      <c r="PXS45" s="845"/>
      <c r="PXT45" s="845"/>
      <c r="PXU45" s="845"/>
      <c r="PXV45" s="845"/>
      <c r="PXW45" s="845"/>
      <c r="PXX45" s="845"/>
      <c r="PXY45" s="921"/>
      <c r="PXZ45" s="845"/>
      <c r="PYA45" s="845"/>
      <c r="PYB45" s="845"/>
      <c r="PYC45" s="845"/>
      <c r="PYD45" s="845"/>
      <c r="PYE45" s="845"/>
      <c r="PYF45" s="845"/>
      <c r="PYG45" s="921"/>
      <c r="PYH45" s="845"/>
      <c r="PYI45" s="845"/>
      <c r="PYJ45" s="845"/>
      <c r="PYK45" s="845"/>
      <c r="PYL45" s="845"/>
      <c r="PYM45" s="845"/>
      <c r="PYN45" s="845"/>
      <c r="PYO45" s="921"/>
      <c r="PYP45" s="845"/>
      <c r="PYQ45" s="845"/>
      <c r="PYR45" s="845"/>
      <c r="PYS45" s="845"/>
      <c r="PYT45" s="845"/>
      <c r="PYU45" s="845"/>
      <c r="PYV45" s="845"/>
      <c r="PYW45" s="921"/>
      <c r="PYX45" s="845"/>
      <c r="PYY45" s="845"/>
      <c r="PYZ45" s="845"/>
      <c r="PZA45" s="845"/>
      <c r="PZB45" s="845"/>
      <c r="PZC45" s="845"/>
      <c r="PZD45" s="845"/>
      <c r="PZE45" s="921"/>
      <c r="PZF45" s="845"/>
      <c r="PZG45" s="845"/>
      <c r="PZH45" s="845"/>
      <c r="PZI45" s="845"/>
      <c r="PZJ45" s="845"/>
      <c r="PZK45" s="845"/>
      <c r="PZL45" s="845"/>
      <c r="PZM45" s="921"/>
      <c r="PZN45" s="845"/>
      <c r="PZO45" s="845"/>
      <c r="PZP45" s="845"/>
      <c r="PZQ45" s="845"/>
      <c r="PZR45" s="845"/>
      <c r="PZS45" s="845"/>
      <c r="PZT45" s="845"/>
      <c r="PZU45" s="921"/>
      <c r="PZV45" s="845"/>
      <c r="PZW45" s="845"/>
      <c r="PZX45" s="845"/>
      <c r="PZY45" s="845"/>
      <c r="PZZ45" s="845"/>
      <c r="QAA45" s="845"/>
      <c r="QAB45" s="845"/>
      <c r="QAC45" s="921"/>
      <c r="QAD45" s="845"/>
      <c r="QAE45" s="845"/>
      <c r="QAF45" s="845"/>
      <c r="QAG45" s="845"/>
      <c r="QAH45" s="845"/>
      <c r="QAI45" s="845"/>
      <c r="QAJ45" s="845"/>
      <c r="QAK45" s="921"/>
      <c r="QAL45" s="845"/>
      <c r="QAM45" s="845"/>
      <c r="QAN45" s="845"/>
      <c r="QAO45" s="845"/>
      <c r="QAP45" s="845"/>
      <c r="QAQ45" s="845"/>
      <c r="QAR45" s="845"/>
      <c r="QAS45" s="921"/>
      <c r="QAT45" s="845"/>
      <c r="QAU45" s="845"/>
      <c r="QAV45" s="845"/>
      <c r="QAW45" s="845"/>
      <c r="QAX45" s="845"/>
      <c r="QAY45" s="845"/>
      <c r="QAZ45" s="845"/>
      <c r="QBA45" s="921"/>
      <c r="QBB45" s="845"/>
      <c r="QBC45" s="845"/>
      <c r="QBD45" s="845"/>
      <c r="QBE45" s="845"/>
      <c r="QBF45" s="845"/>
      <c r="QBG45" s="845"/>
      <c r="QBH45" s="845"/>
      <c r="QBI45" s="921"/>
      <c r="QBJ45" s="845"/>
      <c r="QBK45" s="845"/>
      <c r="QBL45" s="845"/>
      <c r="QBM45" s="845"/>
      <c r="QBN45" s="845"/>
      <c r="QBO45" s="845"/>
      <c r="QBP45" s="845"/>
      <c r="QBQ45" s="921"/>
      <c r="QBR45" s="845"/>
      <c r="QBS45" s="845"/>
      <c r="QBT45" s="845"/>
      <c r="QBU45" s="845"/>
      <c r="QBV45" s="845"/>
      <c r="QBW45" s="845"/>
      <c r="QBX45" s="845"/>
      <c r="QBY45" s="921"/>
      <c r="QBZ45" s="845"/>
      <c r="QCA45" s="845"/>
      <c r="QCB45" s="845"/>
      <c r="QCC45" s="845"/>
      <c r="QCD45" s="845"/>
      <c r="QCE45" s="845"/>
      <c r="QCF45" s="845"/>
      <c r="QCG45" s="921"/>
      <c r="QCH45" s="845"/>
      <c r="QCI45" s="845"/>
      <c r="QCJ45" s="845"/>
      <c r="QCK45" s="845"/>
      <c r="QCL45" s="845"/>
      <c r="QCM45" s="845"/>
      <c r="QCN45" s="845"/>
      <c r="QCO45" s="921"/>
      <c r="QCP45" s="845"/>
      <c r="QCQ45" s="845"/>
      <c r="QCR45" s="845"/>
      <c r="QCS45" s="845"/>
      <c r="QCT45" s="845"/>
      <c r="QCU45" s="845"/>
      <c r="QCV45" s="845"/>
      <c r="QCW45" s="921"/>
      <c r="QCX45" s="845"/>
      <c r="QCY45" s="845"/>
      <c r="QCZ45" s="845"/>
      <c r="QDA45" s="845"/>
      <c r="QDB45" s="845"/>
      <c r="QDC45" s="845"/>
      <c r="QDD45" s="845"/>
      <c r="QDE45" s="921"/>
      <c r="QDF45" s="845"/>
      <c r="QDG45" s="845"/>
      <c r="QDH45" s="845"/>
      <c r="QDI45" s="845"/>
      <c r="QDJ45" s="845"/>
      <c r="QDK45" s="845"/>
      <c r="QDL45" s="845"/>
      <c r="QDM45" s="921"/>
      <c r="QDN45" s="845"/>
      <c r="QDO45" s="845"/>
      <c r="QDP45" s="845"/>
      <c r="QDQ45" s="845"/>
      <c r="QDR45" s="845"/>
      <c r="QDS45" s="845"/>
      <c r="QDT45" s="845"/>
      <c r="QDU45" s="921"/>
      <c r="QDV45" s="845"/>
      <c r="QDW45" s="845"/>
      <c r="QDX45" s="845"/>
      <c r="QDY45" s="845"/>
      <c r="QDZ45" s="845"/>
      <c r="QEA45" s="845"/>
      <c r="QEB45" s="845"/>
      <c r="QEC45" s="921"/>
      <c r="QED45" s="845"/>
      <c r="QEE45" s="845"/>
      <c r="QEF45" s="845"/>
      <c r="QEG45" s="845"/>
      <c r="QEH45" s="845"/>
      <c r="QEI45" s="845"/>
      <c r="QEJ45" s="845"/>
      <c r="QEK45" s="921"/>
      <c r="QEL45" s="845"/>
      <c r="QEM45" s="845"/>
      <c r="QEN45" s="845"/>
      <c r="QEO45" s="845"/>
      <c r="QEP45" s="845"/>
      <c r="QEQ45" s="845"/>
      <c r="QER45" s="845"/>
      <c r="QES45" s="921"/>
      <c r="QET45" s="845"/>
      <c r="QEU45" s="845"/>
      <c r="QEV45" s="845"/>
      <c r="QEW45" s="845"/>
      <c r="QEX45" s="845"/>
      <c r="QEY45" s="845"/>
      <c r="QEZ45" s="845"/>
      <c r="QFA45" s="921"/>
      <c r="QFB45" s="845"/>
      <c r="QFC45" s="845"/>
      <c r="QFD45" s="845"/>
      <c r="QFE45" s="845"/>
      <c r="QFF45" s="845"/>
      <c r="QFG45" s="845"/>
      <c r="QFH45" s="845"/>
      <c r="QFI45" s="921"/>
      <c r="QFJ45" s="845"/>
      <c r="QFK45" s="845"/>
      <c r="QFL45" s="845"/>
      <c r="QFM45" s="845"/>
      <c r="QFN45" s="845"/>
      <c r="QFO45" s="845"/>
      <c r="QFP45" s="845"/>
      <c r="QFQ45" s="921"/>
      <c r="QFR45" s="845"/>
      <c r="QFS45" s="845"/>
      <c r="QFT45" s="845"/>
      <c r="QFU45" s="845"/>
      <c r="QFV45" s="845"/>
      <c r="QFW45" s="845"/>
      <c r="QFX45" s="845"/>
      <c r="QFY45" s="921"/>
      <c r="QFZ45" s="845"/>
      <c r="QGA45" s="845"/>
      <c r="QGB45" s="845"/>
      <c r="QGC45" s="845"/>
      <c r="QGD45" s="845"/>
      <c r="QGE45" s="845"/>
      <c r="QGF45" s="845"/>
      <c r="QGG45" s="921"/>
      <c r="QGH45" s="845"/>
      <c r="QGI45" s="845"/>
      <c r="QGJ45" s="845"/>
      <c r="QGK45" s="845"/>
      <c r="QGL45" s="845"/>
      <c r="QGM45" s="845"/>
      <c r="QGN45" s="845"/>
      <c r="QGO45" s="921"/>
      <c r="QGP45" s="845"/>
      <c r="QGQ45" s="845"/>
      <c r="QGR45" s="845"/>
      <c r="QGS45" s="845"/>
      <c r="QGT45" s="845"/>
      <c r="QGU45" s="845"/>
      <c r="QGV45" s="845"/>
      <c r="QGW45" s="921"/>
      <c r="QGX45" s="845"/>
      <c r="QGY45" s="845"/>
      <c r="QGZ45" s="845"/>
      <c r="QHA45" s="845"/>
      <c r="QHB45" s="845"/>
      <c r="QHC45" s="845"/>
      <c r="QHD45" s="845"/>
      <c r="QHE45" s="921"/>
      <c r="QHF45" s="845"/>
      <c r="QHG45" s="845"/>
      <c r="QHH45" s="845"/>
      <c r="QHI45" s="845"/>
      <c r="QHJ45" s="845"/>
      <c r="QHK45" s="845"/>
      <c r="QHL45" s="845"/>
      <c r="QHM45" s="921"/>
      <c r="QHN45" s="845"/>
      <c r="QHO45" s="845"/>
      <c r="QHP45" s="845"/>
      <c r="QHQ45" s="845"/>
      <c r="QHR45" s="845"/>
      <c r="QHS45" s="845"/>
      <c r="QHT45" s="845"/>
      <c r="QHU45" s="921"/>
      <c r="QHV45" s="845"/>
      <c r="QHW45" s="845"/>
      <c r="QHX45" s="845"/>
      <c r="QHY45" s="845"/>
      <c r="QHZ45" s="845"/>
      <c r="QIA45" s="845"/>
      <c r="QIB45" s="845"/>
      <c r="QIC45" s="921"/>
      <c r="QID45" s="845"/>
      <c r="QIE45" s="845"/>
      <c r="QIF45" s="845"/>
      <c r="QIG45" s="845"/>
      <c r="QIH45" s="845"/>
      <c r="QII45" s="845"/>
      <c r="QIJ45" s="845"/>
      <c r="QIK45" s="921"/>
      <c r="QIL45" s="845"/>
      <c r="QIM45" s="845"/>
      <c r="QIN45" s="845"/>
      <c r="QIO45" s="845"/>
      <c r="QIP45" s="845"/>
      <c r="QIQ45" s="845"/>
      <c r="QIR45" s="845"/>
      <c r="QIS45" s="921"/>
      <c r="QIT45" s="845"/>
      <c r="QIU45" s="845"/>
      <c r="QIV45" s="845"/>
      <c r="QIW45" s="845"/>
      <c r="QIX45" s="845"/>
      <c r="QIY45" s="845"/>
      <c r="QIZ45" s="845"/>
      <c r="QJA45" s="921"/>
      <c r="QJB45" s="845"/>
      <c r="QJC45" s="845"/>
      <c r="QJD45" s="845"/>
      <c r="QJE45" s="845"/>
      <c r="QJF45" s="845"/>
      <c r="QJG45" s="845"/>
      <c r="QJH45" s="845"/>
      <c r="QJI45" s="921"/>
      <c r="QJJ45" s="845"/>
      <c r="QJK45" s="845"/>
      <c r="QJL45" s="845"/>
      <c r="QJM45" s="845"/>
      <c r="QJN45" s="845"/>
      <c r="QJO45" s="845"/>
      <c r="QJP45" s="845"/>
      <c r="QJQ45" s="921"/>
      <c r="QJR45" s="845"/>
      <c r="QJS45" s="845"/>
      <c r="QJT45" s="845"/>
      <c r="QJU45" s="845"/>
      <c r="QJV45" s="845"/>
      <c r="QJW45" s="845"/>
      <c r="QJX45" s="845"/>
      <c r="QJY45" s="921"/>
      <c r="QJZ45" s="845"/>
      <c r="QKA45" s="845"/>
      <c r="QKB45" s="845"/>
      <c r="QKC45" s="845"/>
      <c r="QKD45" s="845"/>
      <c r="QKE45" s="845"/>
      <c r="QKF45" s="845"/>
      <c r="QKG45" s="921"/>
      <c r="QKH45" s="845"/>
      <c r="QKI45" s="845"/>
      <c r="QKJ45" s="845"/>
      <c r="QKK45" s="845"/>
      <c r="QKL45" s="845"/>
      <c r="QKM45" s="845"/>
      <c r="QKN45" s="845"/>
      <c r="QKO45" s="921"/>
      <c r="QKP45" s="845"/>
      <c r="QKQ45" s="845"/>
      <c r="QKR45" s="845"/>
      <c r="QKS45" s="845"/>
      <c r="QKT45" s="845"/>
      <c r="QKU45" s="845"/>
      <c r="QKV45" s="845"/>
      <c r="QKW45" s="921"/>
      <c r="QKX45" s="845"/>
      <c r="QKY45" s="845"/>
      <c r="QKZ45" s="845"/>
      <c r="QLA45" s="845"/>
      <c r="QLB45" s="845"/>
      <c r="QLC45" s="845"/>
      <c r="QLD45" s="845"/>
      <c r="QLE45" s="921"/>
      <c r="QLF45" s="845"/>
      <c r="QLG45" s="845"/>
      <c r="QLH45" s="845"/>
      <c r="QLI45" s="845"/>
      <c r="QLJ45" s="845"/>
      <c r="QLK45" s="845"/>
      <c r="QLL45" s="845"/>
      <c r="QLM45" s="921"/>
      <c r="QLN45" s="845"/>
      <c r="QLO45" s="845"/>
      <c r="QLP45" s="845"/>
      <c r="QLQ45" s="845"/>
      <c r="QLR45" s="845"/>
      <c r="QLS45" s="845"/>
      <c r="QLT45" s="845"/>
      <c r="QLU45" s="921"/>
      <c r="QLV45" s="845"/>
      <c r="QLW45" s="845"/>
      <c r="QLX45" s="845"/>
      <c r="QLY45" s="845"/>
      <c r="QLZ45" s="845"/>
      <c r="QMA45" s="845"/>
      <c r="QMB45" s="845"/>
      <c r="QMC45" s="921"/>
      <c r="QMD45" s="845"/>
      <c r="QME45" s="845"/>
      <c r="QMF45" s="845"/>
      <c r="QMG45" s="845"/>
      <c r="QMH45" s="845"/>
      <c r="QMI45" s="845"/>
      <c r="QMJ45" s="845"/>
      <c r="QMK45" s="921"/>
      <c r="QML45" s="845"/>
      <c r="QMM45" s="845"/>
      <c r="QMN45" s="845"/>
      <c r="QMO45" s="845"/>
      <c r="QMP45" s="845"/>
      <c r="QMQ45" s="845"/>
      <c r="QMR45" s="845"/>
      <c r="QMS45" s="921"/>
      <c r="QMT45" s="845"/>
      <c r="QMU45" s="845"/>
      <c r="QMV45" s="845"/>
      <c r="QMW45" s="845"/>
      <c r="QMX45" s="845"/>
      <c r="QMY45" s="845"/>
      <c r="QMZ45" s="845"/>
      <c r="QNA45" s="921"/>
      <c r="QNB45" s="845"/>
      <c r="QNC45" s="845"/>
      <c r="QND45" s="845"/>
      <c r="QNE45" s="845"/>
      <c r="QNF45" s="845"/>
      <c r="QNG45" s="845"/>
      <c r="QNH45" s="845"/>
      <c r="QNI45" s="921"/>
      <c r="QNJ45" s="845"/>
      <c r="QNK45" s="845"/>
      <c r="QNL45" s="845"/>
      <c r="QNM45" s="845"/>
      <c r="QNN45" s="845"/>
      <c r="QNO45" s="845"/>
      <c r="QNP45" s="845"/>
      <c r="QNQ45" s="921"/>
      <c r="QNR45" s="845"/>
      <c r="QNS45" s="845"/>
      <c r="QNT45" s="845"/>
      <c r="QNU45" s="845"/>
      <c r="QNV45" s="845"/>
      <c r="QNW45" s="845"/>
      <c r="QNX45" s="845"/>
      <c r="QNY45" s="921"/>
      <c r="QNZ45" s="845"/>
      <c r="QOA45" s="845"/>
      <c r="QOB45" s="845"/>
      <c r="QOC45" s="845"/>
      <c r="QOD45" s="845"/>
      <c r="QOE45" s="845"/>
      <c r="QOF45" s="845"/>
      <c r="QOG45" s="921"/>
      <c r="QOH45" s="845"/>
      <c r="QOI45" s="845"/>
      <c r="QOJ45" s="845"/>
      <c r="QOK45" s="845"/>
      <c r="QOL45" s="845"/>
      <c r="QOM45" s="845"/>
      <c r="QON45" s="845"/>
      <c r="QOO45" s="921"/>
      <c r="QOP45" s="845"/>
      <c r="QOQ45" s="845"/>
      <c r="QOR45" s="845"/>
      <c r="QOS45" s="845"/>
      <c r="QOT45" s="845"/>
      <c r="QOU45" s="845"/>
      <c r="QOV45" s="845"/>
      <c r="QOW45" s="921"/>
      <c r="QOX45" s="845"/>
      <c r="QOY45" s="845"/>
      <c r="QOZ45" s="845"/>
      <c r="QPA45" s="845"/>
      <c r="QPB45" s="845"/>
      <c r="QPC45" s="845"/>
      <c r="QPD45" s="845"/>
      <c r="QPE45" s="921"/>
      <c r="QPF45" s="845"/>
      <c r="QPG45" s="845"/>
      <c r="QPH45" s="845"/>
      <c r="QPI45" s="845"/>
      <c r="QPJ45" s="845"/>
      <c r="QPK45" s="845"/>
      <c r="QPL45" s="845"/>
      <c r="QPM45" s="921"/>
      <c r="QPN45" s="845"/>
      <c r="QPO45" s="845"/>
      <c r="QPP45" s="845"/>
      <c r="QPQ45" s="845"/>
      <c r="QPR45" s="845"/>
      <c r="QPS45" s="845"/>
      <c r="QPT45" s="845"/>
      <c r="QPU45" s="921"/>
      <c r="QPV45" s="845"/>
      <c r="QPW45" s="845"/>
      <c r="QPX45" s="845"/>
      <c r="QPY45" s="845"/>
      <c r="QPZ45" s="845"/>
      <c r="QQA45" s="845"/>
      <c r="QQB45" s="845"/>
      <c r="QQC45" s="921"/>
      <c r="QQD45" s="845"/>
      <c r="QQE45" s="845"/>
      <c r="QQF45" s="845"/>
      <c r="QQG45" s="845"/>
      <c r="QQH45" s="845"/>
      <c r="QQI45" s="845"/>
      <c r="QQJ45" s="845"/>
      <c r="QQK45" s="921"/>
      <c r="QQL45" s="845"/>
      <c r="QQM45" s="845"/>
      <c r="QQN45" s="845"/>
      <c r="QQO45" s="845"/>
      <c r="QQP45" s="845"/>
      <c r="QQQ45" s="845"/>
      <c r="QQR45" s="845"/>
      <c r="QQS45" s="921"/>
      <c r="QQT45" s="845"/>
      <c r="QQU45" s="845"/>
      <c r="QQV45" s="845"/>
      <c r="QQW45" s="845"/>
      <c r="QQX45" s="845"/>
      <c r="QQY45" s="845"/>
      <c r="QQZ45" s="845"/>
      <c r="QRA45" s="921"/>
      <c r="QRB45" s="845"/>
      <c r="QRC45" s="845"/>
      <c r="QRD45" s="845"/>
      <c r="QRE45" s="845"/>
      <c r="QRF45" s="845"/>
      <c r="QRG45" s="845"/>
      <c r="QRH45" s="845"/>
      <c r="QRI45" s="921"/>
      <c r="QRJ45" s="845"/>
      <c r="QRK45" s="845"/>
      <c r="QRL45" s="845"/>
      <c r="QRM45" s="845"/>
      <c r="QRN45" s="845"/>
      <c r="QRO45" s="845"/>
      <c r="QRP45" s="845"/>
      <c r="QRQ45" s="921"/>
      <c r="QRR45" s="845"/>
      <c r="QRS45" s="845"/>
      <c r="QRT45" s="845"/>
      <c r="QRU45" s="845"/>
      <c r="QRV45" s="845"/>
      <c r="QRW45" s="845"/>
      <c r="QRX45" s="845"/>
      <c r="QRY45" s="921"/>
      <c r="QRZ45" s="845"/>
      <c r="QSA45" s="845"/>
      <c r="QSB45" s="845"/>
      <c r="QSC45" s="845"/>
      <c r="QSD45" s="845"/>
      <c r="QSE45" s="845"/>
      <c r="QSF45" s="845"/>
      <c r="QSG45" s="921"/>
      <c r="QSH45" s="845"/>
      <c r="QSI45" s="845"/>
      <c r="QSJ45" s="845"/>
      <c r="QSK45" s="845"/>
      <c r="QSL45" s="845"/>
      <c r="QSM45" s="845"/>
      <c r="QSN45" s="845"/>
      <c r="QSO45" s="921"/>
      <c r="QSP45" s="845"/>
      <c r="QSQ45" s="845"/>
      <c r="QSR45" s="845"/>
      <c r="QSS45" s="845"/>
      <c r="QST45" s="845"/>
      <c r="QSU45" s="845"/>
      <c r="QSV45" s="845"/>
      <c r="QSW45" s="921"/>
      <c r="QSX45" s="845"/>
      <c r="QSY45" s="845"/>
      <c r="QSZ45" s="845"/>
      <c r="QTA45" s="845"/>
      <c r="QTB45" s="845"/>
      <c r="QTC45" s="845"/>
      <c r="QTD45" s="845"/>
      <c r="QTE45" s="921"/>
      <c r="QTF45" s="845"/>
      <c r="QTG45" s="845"/>
      <c r="QTH45" s="845"/>
      <c r="QTI45" s="845"/>
      <c r="QTJ45" s="845"/>
      <c r="QTK45" s="845"/>
      <c r="QTL45" s="845"/>
      <c r="QTM45" s="921"/>
      <c r="QTN45" s="845"/>
      <c r="QTO45" s="845"/>
      <c r="QTP45" s="845"/>
      <c r="QTQ45" s="845"/>
      <c r="QTR45" s="845"/>
      <c r="QTS45" s="845"/>
      <c r="QTT45" s="845"/>
      <c r="QTU45" s="921"/>
      <c r="QTV45" s="845"/>
      <c r="QTW45" s="845"/>
      <c r="QTX45" s="845"/>
      <c r="QTY45" s="845"/>
      <c r="QTZ45" s="845"/>
      <c r="QUA45" s="845"/>
      <c r="QUB45" s="845"/>
      <c r="QUC45" s="921"/>
      <c r="QUD45" s="845"/>
      <c r="QUE45" s="845"/>
      <c r="QUF45" s="845"/>
      <c r="QUG45" s="845"/>
      <c r="QUH45" s="845"/>
      <c r="QUI45" s="845"/>
      <c r="QUJ45" s="845"/>
      <c r="QUK45" s="921"/>
      <c r="QUL45" s="845"/>
      <c r="QUM45" s="845"/>
      <c r="QUN45" s="845"/>
      <c r="QUO45" s="845"/>
      <c r="QUP45" s="845"/>
      <c r="QUQ45" s="845"/>
      <c r="QUR45" s="845"/>
      <c r="QUS45" s="921"/>
      <c r="QUT45" s="845"/>
      <c r="QUU45" s="845"/>
      <c r="QUV45" s="845"/>
      <c r="QUW45" s="845"/>
      <c r="QUX45" s="845"/>
      <c r="QUY45" s="845"/>
      <c r="QUZ45" s="845"/>
      <c r="QVA45" s="921"/>
      <c r="QVB45" s="845"/>
      <c r="QVC45" s="845"/>
      <c r="QVD45" s="845"/>
      <c r="QVE45" s="845"/>
      <c r="QVF45" s="845"/>
      <c r="QVG45" s="845"/>
      <c r="QVH45" s="845"/>
      <c r="QVI45" s="921"/>
      <c r="QVJ45" s="845"/>
      <c r="QVK45" s="845"/>
      <c r="QVL45" s="845"/>
      <c r="QVM45" s="845"/>
      <c r="QVN45" s="845"/>
      <c r="QVO45" s="845"/>
      <c r="QVP45" s="845"/>
      <c r="QVQ45" s="921"/>
      <c r="QVR45" s="845"/>
      <c r="QVS45" s="845"/>
      <c r="QVT45" s="845"/>
      <c r="QVU45" s="845"/>
      <c r="QVV45" s="845"/>
      <c r="QVW45" s="845"/>
      <c r="QVX45" s="845"/>
      <c r="QVY45" s="921"/>
      <c r="QVZ45" s="845"/>
      <c r="QWA45" s="845"/>
      <c r="QWB45" s="845"/>
      <c r="QWC45" s="845"/>
      <c r="QWD45" s="845"/>
      <c r="QWE45" s="845"/>
      <c r="QWF45" s="845"/>
      <c r="QWG45" s="921"/>
      <c r="QWH45" s="845"/>
      <c r="QWI45" s="845"/>
      <c r="QWJ45" s="845"/>
      <c r="QWK45" s="845"/>
      <c r="QWL45" s="845"/>
      <c r="QWM45" s="845"/>
      <c r="QWN45" s="845"/>
      <c r="QWO45" s="921"/>
      <c r="QWP45" s="845"/>
      <c r="QWQ45" s="845"/>
      <c r="QWR45" s="845"/>
      <c r="QWS45" s="845"/>
      <c r="QWT45" s="845"/>
      <c r="QWU45" s="845"/>
      <c r="QWV45" s="845"/>
      <c r="QWW45" s="921"/>
      <c r="QWX45" s="845"/>
      <c r="QWY45" s="845"/>
      <c r="QWZ45" s="845"/>
      <c r="QXA45" s="845"/>
      <c r="QXB45" s="845"/>
      <c r="QXC45" s="845"/>
      <c r="QXD45" s="845"/>
      <c r="QXE45" s="921"/>
      <c r="QXF45" s="845"/>
      <c r="QXG45" s="845"/>
      <c r="QXH45" s="845"/>
      <c r="QXI45" s="845"/>
      <c r="QXJ45" s="845"/>
      <c r="QXK45" s="845"/>
      <c r="QXL45" s="845"/>
      <c r="QXM45" s="921"/>
      <c r="QXN45" s="845"/>
      <c r="QXO45" s="845"/>
      <c r="QXP45" s="845"/>
      <c r="QXQ45" s="845"/>
      <c r="QXR45" s="845"/>
      <c r="QXS45" s="845"/>
      <c r="QXT45" s="845"/>
      <c r="QXU45" s="921"/>
      <c r="QXV45" s="845"/>
      <c r="QXW45" s="845"/>
      <c r="QXX45" s="845"/>
      <c r="QXY45" s="845"/>
      <c r="QXZ45" s="845"/>
      <c r="QYA45" s="845"/>
      <c r="QYB45" s="845"/>
      <c r="QYC45" s="921"/>
      <c r="QYD45" s="845"/>
      <c r="QYE45" s="845"/>
      <c r="QYF45" s="845"/>
      <c r="QYG45" s="845"/>
      <c r="QYH45" s="845"/>
      <c r="QYI45" s="845"/>
      <c r="QYJ45" s="845"/>
      <c r="QYK45" s="921"/>
      <c r="QYL45" s="845"/>
      <c r="QYM45" s="845"/>
      <c r="QYN45" s="845"/>
      <c r="QYO45" s="845"/>
      <c r="QYP45" s="845"/>
      <c r="QYQ45" s="845"/>
      <c r="QYR45" s="845"/>
      <c r="QYS45" s="921"/>
      <c r="QYT45" s="845"/>
      <c r="QYU45" s="845"/>
      <c r="QYV45" s="845"/>
      <c r="QYW45" s="845"/>
      <c r="QYX45" s="845"/>
      <c r="QYY45" s="845"/>
      <c r="QYZ45" s="845"/>
      <c r="QZA45" s="921"/>
      <c r="QZB45" s="845"/>
      <c r="QZC45" s="845"/>
      <c r="QZD45" s="845"/>
      <c r="QZE45" s="845"/>
      <c r="QZF45" s="845"/>
      <c r="QZG45" s="845"/>
      <c r="QZH45" s="845"/>
      <c r="QZI45" s="921"/>
      <c r="QZJ45" s="845"/>
      <c r="QZK45" s="845"/>
      <c r="QZL45" s="845"/>
      <c r="QZM45" s="845"/>
      <c r="QZN45" s="845"/>
      <c r="QZO45" s="845"/>
      <c r="QZP45" s="845"/>
      <c r="QZQ45" s="921"/>
      <c r="QZR45" s="845"/>
      <c r="QZS45" s="845"/>
      <c r="QZT45" s="845"/>
      <c r="QZU45" s="845"/>
      <c r="QZV45" s="845"/>
      <c r="QZW45" s="845"/>
      <c r="QZX45" s="845"/>
      <c r="QZY45" s="921"/>
      <c r="QZZ45" s="845"/>
      <c r="RAA45" s="845"/>
      <c r="RAB45" s="845"/>
      <c r="RAC45" s="845"/>
      <c r="RAD45" s="845"/>
      <c r="RAE45" s="845"/>
      <c r="RAF45" s="845"/>
      <c r="RAG45" s="921"/>
      <c r="RAH45" s="845"/>
      <c r="RAI45" s="845"/>
      <c r="RAJ45" s="845"/>
      <c r="RAK45" s="845"/>
      <c r="RAL45" s="845"/>
      <c r="RAM45" s="845"/>
      <c r="RAN45" s="845"/>
      <c r="RAO45" s="921"/>
      <c r="RAP45" s="845"/>
      <c r="RAQ45" s="845"/>
      <c r="RAR45" s="845"/>
      <c r="RAS45" s="845"/>
      <c r="RAT45" s="845"/>
      <c r="RAU45" s="845"/>
      <c r="RAV45" s="845"/>
      <c r="RAW45" s="921"/>
      <c r="RAX45" s="845"/>
      <c r="RAY45" s="845"/>
      <c r="RAZ45" s="845"/>
      <c r="RBA45" s="845"/>
      <c r="RBB45" s="845"/>
      <c r="RBC45" s="845"/>
      <c r="RBD45" s="845"/>
      <c r="RBE45" s="921"/>
      <c r="RBF45" s="845"/>
      <c r="RBG45" s="845"/>
      <c r="RBH45" s="845"/>
      <c r="RBI45" s="845"/>
      <c r="RBJ45" s="845"/>
      <c r="RBK45" s="845"/>
      <c r="RBL45" s="845"/>
      <c r="RBM45" s="921"/>
      <c r="RBN45" s="845"/>
      <c r="RBO45" s="845"/>
      <c r="RBP45" s="845"/>
      <c r="RBQ45" s="845"/>
      <c r="RBR45" s="845"/>
      <c r="RBS45" s="845"/>
      <c r="RBT45" s="845"/>
      <c r="RBU45" s="921"/>
      <c r="RBV45" s="845"/>
      <c r="RBW45" s="845"/>
      <c r="RBX45" s="845"/>
      <c r="RBY45" s="845"/>
      <c r="RBZ45" s="845"/>
      <c r="RCA45" s="845"/>
      <c r="RCB45" s="845"/>
      <c r="RCC45" s="921"/>
      <c r="RCD45" s="845"/>
      <c r="RCE45" s="845"/>
      <c r="RCF45" s="845"/>
      <c r="RCG45" s="845"/>
      <c r="RCH45" s="845"/>
      <c r="RCI45" s="845"/>
      <c r="RCJ45" s="845"/>
      <c r="RCK45" s="921"/>
      <c r="RCL45" s="845"/>
      <c r="RCM45" s="845"/>
      <c r="RCN45" s="845"/>
      <c r="RCO45" s="845"/>
      <c r="RCP45" s="845"/>
      <c r="RCQ45" s="845"/>
      <c r="RCR45" s="845"/>
      <c r="RCS45" s="921"/>
      <c r="RCT45" s="845"/>
      <c r="RCU45" s="845"/>
      <c r="RCV45" s="845"/>
      <c r="RCW45" s="845"/>
      <c r="RCX45" s="845"/>
      <c r="RCY45" s="845"/>
      <c r="RCZ45" s="845"/>
      <c r="RDA45" s="921"/>
      <c r="RDB45" s="845"/>
      <c r="RDC45" s="845"/>
      <c r="RDD45" s="845"/>
      <c r="RDE45" s="845"/>
      <c r="RDF45" s="845"/>
      <c r="RDG45" s="845"/>
      <c r="RDH45" s="845"/>
      <c r="RDI45" s="921"/>
      <c r="RDJ45" s="845"/>
      <c r="RDK45" s="845"/>
      <c r="RDL45" s="845"/>
      <c r="RDM45" s="845"/>
      <c r="RDN45" s="845"/>
      <c r="RDO45" s="845"/>
      <c r="RDP45" s="845"/>
      <c r="RDQ45" s="921"/>
      <c r="RDR45" s="845"/>
      <c r="RDS45" s="845"/>
      <c r="RDT45" s="845"/>
      <c r="RDU45" s="845"/>
      <c r="RDV45" s="845"/>
      <c r="RDW45" s="845"/>
      <c r="RDX45" s="845"/>
      <c r="RDY45" s="921"/>
      <c r="RDZ45" s="845"/>
      <c r="REA45" s="845"/>
      <c r="REB45" s="845"/>
      <c r="REC45" s="845"/>
      <c r="RED45" s="845"/>
      <c r="REE45" s="845"/>
      <c r="REF45" s="845"/>
      <c r="REG45" s="921"/>
      <c r="REH45" s="845"/>
      <c r="REI45" s="845"/>
      <c r="REJ45" s="845"/>
      <c r="REK45" s="845"/>
      <c r="REL45" s="845"/>
      <c r="REM45" s="845"/>
      <c r="REN45" s="845"/>
      <c r="REO45" s="921"/>
      <c r="REP45" s="845"/>
      <c r="REQ45" s="845"/>
      <c r="RER45" s="845"/>
      <c r="RES45" s="845"/>
      <c r="RET45" s="845"/>
      <c r="REU45" s="845"/>
      <c r="REV45" s="845"/>
      <c r="REW45" s="921"/>
      <c r="REX45" s="845"/>
      <c r="REY45" s="845"/>
      <c r="REZ45" s="845"/>
      <c r="RFA45" s="845"/>
      <c r="RFB45" s="845"/>
      <c r="RFC45" s="845"/>
      <c r="RFD45" s="845"/>
      <c r="RFE45" s="921"/>
      <c r="RFF45" s="845"/>
      <c r="RFG45" s="845"/>
      <c r="RFH45" s="845"/>
      <c r="RFI45" s="845"/>
      <c r="RFJ45" s="845"/>
      <c r="RFK45" s="845"/>
      <c r="RFL45" s="845"/>
      <c r="RFM45" s="921"/>
      <c r="RFN45" s="845"/>
      <c r="RFO45" s="845"/>
      <c r="RFP45" s="845"/>
      <c r="RFQ45" s="845"/>
      <c r="RFR45" s="845"/>
      <c r="RFS45" s="845"/>
      <c r="RFT45" s="845"/>
      <c r="RFU45" s="921"/>
      <c r="RFV45" s="845"/>
      <c r="RFW45" s="845"/>
      <c r="RFX45" s="845"/>
      <c r="RFY45" s="845"/>
      <c r="RFZ45" s="845"/>
      <c r="RGA45" s="845"/>
      <c r="RGB45" s="845"/>
      <c r="RGC45" s="921"/>
      <c r="RGD45" s="845"/>
      <c r="RGE45" s="845"/>
      <c r="RGF45" s="845"/>
      <c r="RGG45" s="845"/>
      <c r="RGH45" s="845"/>
      <c r="RGI45" s="845"/>
      <c r="RGJ45" s="845"/>
      <c r="RGK45" s="921"/>
      <c r="RGL45" s="845"/>
      <c r="RGM45" s="845"/>
      <c r="RGN45" s="845"/>
      <c r="RGO45" s="845"/>
      <c r="RGP45" s="845"/>
      <c r="RGQ45" s="845"/>
      <c r="RGR45" s="845"/>
      <c r="RGS45" s="921"/>
      <c r="RGT45" s="845"/>
      <c r="RGU45" s="845"/>
      <c r="RGV45" s="845"/>
      <c r="RGW45" s="845"/>
      <c r="RGX45" s="845"/>
      <c r="RGY45" s="845"/>
      <c r="RGZ45" s="845"/>
      <c r="RHA45" s="921"/>
      <c r="RHB45" s="845"/>
      <c r="RHC45" s="845"/>
      <c r="RHD45" s="845"/>
      <c r="RHE45" s="845"/>
      <c r="RHF45" s="845"/>
      <c r="RHG45" s="845"/>
      <c r="RHH45" s="845"/>
      <c r="RHI45" s="921"/>
      <c r="RHJ45" s="845"/>
      <c r="RHK45" s="845"/>
      <c r="RHL45" s="845"/>
      <c r="RHM45" s="845"/>
      <c r="RHN45" s="845"/>
      <c r="RHO45" s="845"/>
      <c r="RHP45" s="845"/>
      <c r="RHQ45" s="921"/>
      <c r="RHR45" s="845"/>
      <c r="RHS45" s="845"/>
      <c r="RHT45" s="845"/>
      <c r="RHU45" s="845"/>
      <c r="RHV45" s="845"/>
      <c r="RHW45" s="845"/>
      <c r="RHX45" s="845"/>
      <c r="RHY45" s="921"/>
      <c r="RHZ45" s="845"/>
      <c r="RIA45" s="845"/>
      <c r="RIB45" s="845"/>
      <c r="RIC45" s="845"/>
      <c r="RID45" s="845"/>
      <c r="RIE45" s="845"/>
      <c r="RIF45" s="845"/>
      <c r="RIG45" s="921"/>
      <c r="RIH45" s="845"/>
      <c r="RII45" s="845"/>
      <c r="RIJ45" s="845"/>
      <c r="RIK45" s="845"/>
      <c r="RIL45" s="845"/>
      <c r="RIM45" s="845"/>
      <c r="RIN45" s="845"/>
      <c r="RIO45" s="921"/>
      <c r="RIP45" s="845"/>
      <c r="RIQ45" s="845"/>
      <c r="RIR45" s="845"/>
      <c r="RIS45" s="845"/>
      <c r="RIT45" s="845"/>
      <c r="RIU45" s="845"/>
      <c r="RIV45" s="845"/>
      <c r="RIW45" s="921"/>
      <c r="RIX45" s="845"/>
      <c r="RIY45" s="845"/>
      <c r="RIZ45" s="845"/>
      <c r="RJA45" s="845"/>
      <c r="RJB45" s="845"/>
      <c r="RJC45" s="845"/>
      <c r="RJD45" s="845"/>
      <c r="RJE45" s="921"/>
      <c r="RJF45" s="845"/>
      <c r="RJG45" s="845"/>
      <c r="RJH45" s="845"/>
      <c r="RJI45" s="845"/>
      <c r="RJJ45" s="845"/>
      <c r="RJK45" s="845"/>
      <c r="RJL45" s="845"/>
      <c r="RJM45" s="921"/>
      <c r="RJN45" s="845"/>
      <c r="RJO45" s="845"/>
      <c r="RJP45" s="845"/>
      <c r="RJQ45" s="845"/>
      <c r="RJR45" s="845"/>
      <c r="RJS45" s="845"/>
      <c r="RJT45" s="845"/>
      <c r="RJU45" s="921"/>
      <c r="RJV45" s="845"/>
      <c r="RJW45" s="845"/>
      <c r="RJX45" s="845"/>
      <c r="RJY45" s="845"/>
      <c r="RJZ45" s="845"/>
      <c r="RKA45" s="845"/>
      <c r="RKB45" s="845"/>
      <c r="RKC45" s="921"/>
      <c r="RKD45" s="845"/>
      <c r="RKE45" s="845"/>
      <c r="RKF45" s="845"/>
      <c r="RKG45" s="845"/>
      <c r="RKH45" s="845"/>
      <c r="RKI45" s="845"/>
      <c r="RKJ45" s="845"/>
      <c r="RKK45" s="921"/>
      <c r="RKL45" s="845"/>
      <c r="RKM45" s="845"/>
      <c r="RKN45" s="845"/>
      <c r="RKO45" s="845"/>
      <c r="RKP45" s="845"/>
      <c r="RKQ45" s="845"/>
      <c r="RKR45" s="845"/>
      <c r="RKS45" s="921"/>
      <c r="RKT45" s="845"/>
      <c r="RKU45" s="845"/>
      <c r="RKV45" s="845"/>
      <c r="RKW45" s="845"/>
      <c r="RKX45" s="845"/>
      <c r="RKY45" s="845"/>
      <c r="RKZ45" s="845"/>
      <c r="RLA45" s="921"/>
      <c r="RLB45" s="845"/>
      <c r="RLC45" s="845"/>
      <c r="RLD45" s="845"/>
      <c r="RLE45" s="845"/>
      <c r="RLF45" s="845"/>
      <c r="RLG45" s="845"/>
      <c r="RLH45" s="845"/>
      <c r="RLI45" s="921"/>
      <c r="RLJ45" s="845"/>
      <c r="RLK45" s="845"/>
      <c r="RLL45" s="845"/>
      <c r="RLM45" s="845"/>
      <c r="RLN45" s="845"/>
      <c r="RLO45" s="845"/>
      <c r="RLP45" s="845"/>
      <c r="RLQ45" s="921"/>
      <c r="RLR45" s="845"/>
      <c r="RLS45" s="845"/>
      <c r="RLT45" s="845"/>
      <c r="RLU45" s="845"/>
      <c r="RLV45" s="845"/>
      <c r="RLW45" s="845"/>
      <c r="RLX45" s="845"/>
      <c r="RLY45" s="921"/>
      <c r="RLZ45" s="845"/>
      <c r="RMA45" s="845"/>
      <c r="RMB45" s="845"/>
      <c r="RMC45" s="845"/>
      <c r="RMD45" s="845"/>
      <c r="RME45" s="845"/>
      <c r="RMF45" s="845"/>
      <c r="RMG45" s="921"/>
      <c r="RMH45" s="845"/>
      <c r="RMI45" s="845"/>
      <c r="RMJ45" s="845"/>
      <c r="RMK45" s="845"/>
      <c r="RML45" s="845"/>
      <c r="RMM45" s="845"/>
      <c r="RMN45" s="845"/>
      <c r="RMO45" s="921"/>
      <c r="RMP45" s="845"/>
      <c r="RMQ45" s="845"/>
      <c r="RMR45" s="845"/>
      <c r="RMS45" s="845"/>
      <c r="RMT45" s="845"/>
      <c r="RMU45" s="845"/>
      <c r="RMV45" s="845"/>
      <c r="RMW45" s="921"/>
      <c r="RMX45" s="845"/>
      <c r="RMY45" s="845"/>
      <c r="RMZ45" s="845"/>
      <c r="RNA45" s="845"/>
      <c r="RNB45" s="845"/>
      <c r="RNC45" s="845"/>
      <c r="RND45" s="845"/>
      <c r="RNE45" s="921"/>
      <c r="RNF45" s="845"/>
      <c r="RNG45" s="845"/>
      <c r="RNH45" s="845"/>
      <c r="RNI45" s="845"/>
      <c r="RNJ45" s="845"/>
      <c r="RNK45" s="845"/>
      <c r="RNL45" s="845"/>
      <c r="RNM45" s="921"/>
      <c r="RNN45" s="845"/>
      <c r="RNO45" s="845"/>
      <c r="RNP45" s="845"/>
      <c r="RNQ45" s="845"/>
      <c r="RNR45" s="845"/>
      <c r="RNS45" s="845"/>
      <c r="RNT45" s="845"/>
      <c r="RNU45" s="921"/>
      <c r="RNV45" s="845"/>
      <c r="RNW45" s="845"/>
      <c r="RNX45" s="845"/>
      <c r="RNY45" s="845"/>
      <c r="RNZ45" s="845"/>
      <c r="ROA45" s="845"/>
      <c r="ROB45" s="845"/>
      <c r="ROC45" s="921"/>
      <c r="ROD45" s="845"/>
      <c r="ROE45" s="845"/>
      <c r="ROF45" s="845"/>
      <c r="ROG45" s="845"/>
      <c r="ROH45" s="845"/>
      <c r="ROI45" s="845"/>
      <c r="ROJ45" s="845"/>
      <c r="ROK45" s="921"/>
      <c r="ROL45" s="845"/>
      <c r="ROM45" s="845"/>
      <c r="RON45" s="845"/>
      <c r="ROO45" s="845"/>
      <c r="ROP45" s="845"/>
      <c r="ROQ45" s="845"/>
      <c r="ROR45" s="845"/>
      <c r="ROS45" s="921"/>
      <c r="ROT45" s="845"/>
      <c r="ROU45" s="845"/>
      <c r="ROV45" s="845"/>
      <c r="ROW45" s="845"/>
      <c r="ROX45" s="845"/>
      <c r="ROY45" s="845"/>
      <c r="ROZ45" s="845"/>
      <c r="RPA45" s="921"/>
      <c r="RPB45" s="845"/>
      <c r="RPC45" s="845"/>
      <c r="RPD45" s="845"/>
      <c r="RPE45" s="845"/>
      <c r="RPF45" s="845"/>
      <c r="RPG45" s="845"/>
      <c r="RPH45" s="845"/>
      <c r="RPI45" s="921"/>
      <c r="RPJ45" s="845"/>
      <c r="RPK45" s="845"/>
      <c r="RPL45" s="845"/>
      <c r="RPM45" s="845"/>
      <c r="RPN45" s="845"/>
      <c r="RPO45" s="845"/>
      <c r="RPP45" s="845"/>
      <c r="RPQ45" s="921"/>
      <c r="RPR45" s="845"/>
      <c r="RPS45" s="845"/>
      <c r="RPT45" s="845"/>
      <c r="RPU45" s="845"/>
      <c r="RPV45" s="845"/>
      <c r="RPW45" s="845"/>
      <c r="RPX45" s="845"/>
      <c r="RPY45" s="921"/>
      <c r="RPZ45" s="845"/>
      <c r="RQA45" s="845"/>
      <c r="RQB45" s="845"/>
      <c r="RQC45" s="845"/>
      <c r="RQD45" s="845"/>
      <c r="RQE45" s="845"/>
      <c r="RQF45" s="845"/>
      <c r="RQG45" s="921"/>
      <c r="RQH45" s="845"/>
      <c r="RQI45" s="845"/>
      <c r="RQJ45" s="845"/>
      <c r="RQK45" s="845"/>
      <c r="RQL45" s="845"/>
      <c r="RQM45" s="845"/>
      <c r="RQN45" s="845"/>
      <c r="RQO45" s="921"/>
      <c r="RQP45" s="845"/>
      <c r="RQQ45" s="845"/>
      <c r="RQR45" s="845"/>
      <c r="RQS45" s="845"/>
      <c r="RQT45" s="845"/>
      <c r="RQU45" s="845"/>
      <c r="RQV45" s="845"/>
      <c r="RQW45" s="921"/>
      <c r="RQX45" s="845"/>
      <c r="RQY45" s="845"/>
      <c r="RQZ45" s="845"/>
      <c r="RRA45" s="845"/>
      <c r="RRB45" s="845"/>
      <c r="RRC45" s="845"/>
      <c r="RRD45" s="845"/>
      <c r="RRE45" s="921"/>
      <c r="RRF45" s="845"/>
      <c r="RRG45" s="845"/>
      <c r="RRH45" s="845"/>
      <c r="RRI45" s="845"/>
      <c r="RRJ45" s="845"/>
      <c r="RRK45" s="845"/>
      <c r="RRL45" s="845"/>
      <c r="RRM45" s="921"/>
      <c r="RRN45" s="845"/>
      <c r="RRO45" s="845"/>
      <c r="RRP45" s="845"/>
      <c r="RRQ45" s="845"/>
      <c r="RRR45" s="845"/>
      <c r="RRS45" s="845"/>
      <c r="RRT45" s="845"/>
      <c r="RRU45" s="921"/>
      <c r="RRV45" s="845"/>
      <c r="RRW45" s="845"/>
      <c r="RRX45" s="845"/>
      <c r="RRY45" s="845"/>
      <c r="RRZ45" s="845"/>
      <c r="RSA45" s="845"/>
      <c r="RSB45" s="845"/>
      <c r="RSC45" s="921"/>
      <c r="RSD45" s="845"/>
      <c r="RSE45" s="845"/>
      <c r="RSF45" s="845"/>
      <c r="RSG45" s="845"/>
      <c r="RSH45" s="845"/>
      <c r="RSI45" s="845"/>
      <c r="RSJ45" s="845"/>
      <c r="RSK45" s="921"/>
      <c r="RSL45" s="845"/>
      <c r="RSM45" s="845"/>
      <c r="RSN45" s="845"/>
      <c r="RSO45" s="845"/>
      <c r="RSP45" s="845"/>
      <c r="RSQ45" s="845"/>
      <c r="RSR45" s="845"/>
      <c r="RSS45" s="921"/>
      <c r="RST45" s="845"/>
      <c r="RSU45" s="845"/>
      <c r="RSV45" s="845"/>
      <c r="RSW45" s="845"/>
      <c r="RSX45" s="845"/>
      <c r="RSY45" s="845"/>
      <c r="RSZ45" s="845"/>
      <c r="RTA45" s="921"/>
      <c r="RTB45" s="845"/>
      <c r="RTC45" s="845"/>
      <c r="RTD45" s="845"/>
      <c r="RTE45" s="845"/>
      <c r="RTF45" s="845"/>
      <c r="RTG45" s="845"/>
      <c r="RTH45" s="845"/>
      <c r="RTI45" s="921"/>
      <c r="RTJ45" s="845"/>
      <c r="RTK45" s="845"/>
      <c r="RTL45" s="845"/>
      <c r="RTM45" s="845"/>
      <c r="RTN45" s="845"/>
      <c r="RTO45" s="845"/>
      <c r="RTP45" s="845"/>
      <c r="RTQ45" s="921"/>
      <c r="RTR45" s="845"/>
      <c r="RTS45" s="845"/>
      <c r="RTT45" s="845"/>
      <c r="RTU45" s="845"/>
      <c r="RTV45" s="845"/>
      <c r="RTW45" s="845"/>
      <c r="RTX45" s="845"/>
      <c r="RTY45" s="921"/>
      <c r="RTZ45" s="845"/>
      <c r="RUA45" s="845"/>
      <c r="RUB45" s="845"/>
      <c r="RUC45" s="845"/>
      <c r="RUD45" s="845"/>
      <c r="RUE45" s="845"/>
      <c r="RUF45" s="845"/>
      <c r="RUG45" s="921"/>
      <c r="RUH45" s="845"/>
      <c r="RUI45" s="845"/>
      <c r="RUJ45" s="845"/>
      <c r="RUK45" s="845"/>
      <c r="RUL45" s="845"/>
      <c r="RUM45" s="845"/>
      <c r="RUN45" s="845"/>
      <c r="RUO45" s="921"/>
      <c r="RUP45" s="845"/>
      <c r="RUQ45" s="845"/>
      <c r="RUR45" s="845"/>
      <c r="RUS45" s="845"/>
      <c r="RUT45" s="845"/>
      <c r="RUU45" s="845"/>
      <c r="RUV45" s="845"/>
      <c r="RUW45" s="921"/>
      <c r="RUX45" s="845"/>
      <c r="RUY45" s="845"/>
      <c r="RUZ45" s="845"/>
      <c r="RVA45" s="845"/>
      <c r="RVB45" s="845"/>
      <c r="RVC45" s="845"/>
      <c r="RVD45" s="845"/>
      <c r="RVE45" s="921"/>
      <c r="RVF45" s="845"/>
      <c r="RVG45" s="845"/>
      <c r="RVH45" s="845"/>
      <c r="RVI45" s="845"/>
      <c r="RVJ45" s="845"/>
      <c r="RVK45" s="845"/>
      <c r="RVL45" s="845"/>
      <c r="RVM45" s="921"/>
      <c r="RVN45" s="845"/>
      <c r="RVO45" s="845"/>
      <c r="RVP45" s="845"/>
      <c r="RVQ45" s="845"/>
      <c r="RVR45" s="845"/>
      <c r="RVS45" s="845"/>
      <c r="RVT45" s="845"/>
      <c r="RVU45" s="921"/>
      <c r="RVV45" s="845"/>
      <c r="RVW45" s="845"/>
      <c r="RVX45" s="845"/>
      <c r="RVY45" s="845"/>
      <c r="RVZ45" s="845"/>
      <c r="RWA45" s="845"/>
      <c r="RWB45" s="845"/>
      <c r="RWC45" s="921"/>
      <c r="RWD45" s="845"/>
      <c r="RWE45" s="845"/>
      <c r="RWF45" s="845"/>
      <c r="RWG45" s="845"/>
      <c r="RWH45" s="845"/>
      <c r="RWI45" s="845"/>
      <c r="RWJ45" s="845"/>
      <c r="RWK45" s="921"/>
      <c r="RWL45" s="845"/>
      <c r="RWM45" s="845"/>
      <c r="RWN45" s="845"/>
      <c r="RWO45" s="845"/>
      <c r="RWP45" s="845"/>
      <c r="RWQ45" s="845"/>
      <c r="RWR45" s="845"/>
      <c r="RWS45" s="921"/>
      <c r="RWT45" s="845"/>
      <c r="RWU45" s="845"/>
      <c r="RWV45" s="845"/>
      <c r="RWW45" s="845"/>
      <c r="RWX45" s="845"/>
      <c r="RWY45" s="845"/>
      <c r="RWZ45" s="845"/>
      <c r="RXA45" s="921"/>
      <c r="RXB45" s="845"/>
      <c r="RXC45" s="845"/>
      <c r="RXD45" s="845"/>
      <c r="RXE45" s="845"/>
      <c r="RXF45" s="845"/>
      <c r="RXG45" s="845"/>
      <c r="RXH45" s="845"/>
      <c r="RXI45" s="921"/>
      <c r="RXJ45" s="845"/>
      <c r="RXK45" s="845"/>
      <c r="RXL45" s="845"/>
      <c r="RXM45" s="845"/>
      <c r="RXN45" s="845"/>
      <c r="RXO45" s="845"/>
      <c r="RXP45" s="845"/>
      <c r="RXQ45" s="921"/>
      <c r="RXR45" s="845"/>
      <c r="RXS45" s="845"/>
      <c r="RXT45" s="845"/>
      <c r="RXU45" s="845"/>
      <c r="RXV45" s="845"/>
      <c r="RXW45" s="845"/>
      <c r="RXX45" s="845"/>
      <c r="RXY45" s="921"/>
      <c r="RXZ45" s="845"/>
      <c r="RYA45" s="845"/>
      <c r="RYB45" s="845"/>
      <c r="RYC45" s="845"/>
      <c r="RYD45" s="845"/>
      <c r="RYE45" s="845"/>
      <c r="RYF45" s="845"/>
      <c r="RYG45" s="921"/>
      <c r="RYH45" s="845"/>
      <c r="RYI45" s="845"/>
      <c r="RYJ45" s="845"/>
      <c r="RYK45" s="845"/>
      <c r="RYL45" s="845"/>
      <c r="RYM45" s="845"/>
      <c r="RYN45" s="845"/>
      <c r="RYO45" s="921"/>
      <c r="RYP45" s="845"/>
      <c r="RYQ45" s="845"/>
      <c r="RYR45" s="845"/>
      <c r="RYS45" s="845"/>
      <c r="RYT45" s="845"/>
      <c r="RYU45" s="845"/>
      <c r="RYV45" s="845"/>
      <c r="RYW45" s="921"/>
      <c r="RYX45" s="845"/>
      <c r="RYY45" s="845"/>
      <c r="RYZ45" s="845"/>
      <c r="RZA45" s="845"/>
      <c r="RZB45" s="845"/>
      <c r="RZC45" s="845"/>
      <c r="RZD45" s="845"/>
      <c r="RZE45" s="921"/>
      <c r="RZF45" s="845"/>
      <c r="RZG45" s="845"/>
      <c r="RZH45" s="845"/>
      <c r="RZI45" s="845"/>
      <c r="RZJ45" s="845"/>
      <c r="RZK45" s="845"/>
      <c r="RZL45" s="845"/>
      <c r="RZM45" s="921"/>
      <c r="RZN45" s="845"/>
      <c r="RZO45" s="845"/>
      <c r="RZP45" s="845"/>
      <c r="RZQ45" s="845"/>
      <c r="RZR45" s="845"/>
      <c r="RZS45" s="845"/>
      <c r="RZT45" s="845"/>
      <c r="RZU45" s="921"/>
      <c r="RZV45" s="845"/>
      <c r="RZW45" s="845"/>
      <c r="RZX45" s="845"/>
      <c r="RZY45" s="845"/>
      <c r="RZZ45" s="845"/>
      <c r="SAA45" s="845"/>
      <c r="SAB45" s="845"/>
      <c r="SAC45" s="921"/>
      <c r="SAD45" s="845"/>
      <c r="SAE45" s="845"/>
      <c r="SAF45" s="845"/>
      <c r="SAG45" s="845"/>
      <c r="SAH45" s="845"/>
      <c r="SAI45" s="845"/>
      <c r="SAJ45" s="845"/>
      <c r="SAK45" s="921"/>
      <c r="SAL45" s="845"/>
      <c r="SAM45" s="845"/>
      <c r="SAN45" s="845"/>
      <c r="SAO45" s="845"/>
      <c r="SAP45" s="845"/>
      <c r="SAQ45" s="845"/>
      <c r="SAR45" s="845"/>
      <c r="SAS45" s="921"/>
      <c r="SAT45" s="845"/>
      <c r="SAU45" s="845"/>
      <c r="SAV45" s="845"/>
      <c r="SAW45" s="845"/>
      <c r="SAX45" s="845"/>
      <c r="SAY45" s="845"/>
      <c r="SAZ45" s="845"/>
      <c r="SBA45" s="921"/>
      <c r="SBB45" s="845"/>
      <c r="SBC45" s="845"/>
      <c r="SBD45" s="845"/>
      <c r="SBE45" s="845"/>
      <c r="SBF45" s="845"/>
      <c r="SBG45" s="845"/>
      <c r="SBH45" s="845"/>
      <c r="SBI45" s="921"/>
      <c r="SBJ45" s="845"/>
      <c r="SBK45" s="845"/>
      <c r="SBL45" s="845"/>
      <c r="SBM45" s="845"/>
      <c r="SBN45" s="845"/>
      <c r="SBO45" s="845"/>
      <c r="SBP45" s="845"/>
      <c r="SBQ45" s="921"/>
      <c r="SBR45" s="845"/>
      <c r="SBS45" s="845"/>
      <c r="SBT45" s="845"/>
      <c r="SBU45" s="845"/>
      <c r="SBV45" s="845"/>
      <c r="SBW45" s="845"/>
      <c r="SBX45" s="845"/>
      <c r="SBY45" s="921"/>
      <c r="SBZ45" s="845"/>
      <c r="SCA45" s="845"/>
      <c r="SCB45" s="845"/>
      <c r="SCC45" s="845"/>
      <c r="SCD45" s="845"/>
      <c r="SCE45" s="845"/>
      <c r="SCF45" s="845"/>
      <c r="SCG45" s="921"/>
      <c r="SCH45" s="845"/>
      <c r="SCI45" s="845"/>
      <c r="SCJ45" s="845"/>
      <c r="SCK45" s="845"/>
      <c r="SCL45" s="845"/>
      <c r="SCM45" s="845"/>
      <c r="SCN45" s="845"/>
      <c r="SCO45" s="921"/>
      <c r="SCP45" s="845"/>
      <c r="SCQ45" s="845"/>
      <c r="SCR45" s="845"/>
      <c r="SCS45" s="845"/>
      <c r="SCT45" s="845"/>
      <c r="SCU45" s="845"/>
      <c r="SCV45" s="845"/>
      <c r="SCW45" s="921"/>
      <c r="SCX45" s="845"/>
      <c r="SCY45" s="845"/>
      <c r="SCZ45" s="845"/>
      <c r="SDA45" s="845"/>
      <c r="SDB45" s="845"/>
      <c r="SDC45" s="845"/>
      <c r="SDD45" s="845"/>
      <c r="SDE45" s="921"/>
      <c r="SDF45" s="845"/>
      <c r="SDG45" s="845"/>
      <c r="SDH45" s="845"/>
      <c r="SDI45" s="845"/>
      <c r="SDJ45" s="845"/>
      <c r="SDK45" s="845"/>
      <c r="SDL45" s="845"/>
      <c r="SDM45" s="921"/>
      <c r="SDN45" s="845"/>
      <c r="SDO45" s="845"/>
      <c r="SDP45" s="845"/>
      <c r="SDQ45" s="845"/>
      <c r="SDR45" s="845"/>
      <c r="SDS45" s="845"/>
      <c r="SDT45" s="845"/>
      <c r="SDU45" s="921"/>
      <c r="SDV45" s="845"/>
      <c r="SDW45" s="845"/>
      <c r="SDX45" s="845"/>
      <c r="SDY45" s="845"/>
      <c r="SDZ45" s="845"/>
      <c r="SEA45" s="845"/>
      <c r="SEB45" s="845"/>
      <c r="SEC45" s="921"/>
      <c r="SED45" s="845"/>
      <c r="SEE45" s="845"/>
      <c r="SEF45" s="845"/>
      <c r="SEG45" s="845"/>
      <c r="SEH45" s="845"/>
      <c r="SEI45" s="845"/>
      <c r="SEJ45" s="845"/>
      <c r="SEK45" s="921"/>
      <c r="SEL45" s="845"/>
      <c r="SEM45" s="845"/>
      <c r="SEN45" s="845"/>
      <c r="SEO45" s="845"/>
      <c r="SEP45" s="845"/>
      <c r="SEQ45" s="845"/>
      <c r="SER45" s="845"/>
      <c r="SES45" s="921"/>
      <c r="SET45" s="845"/>
      <c r="SEU45" s="845"/>
      <c r="SEV45" s="845"/>
      <c r="SEW45" s="845"/>
      <c r="SEX45" s="845"/>
      <c r="SEY45" s="845"/>
      <c r="SEZ45" s="845"/>
      <c r="SFA45" s="921"/>
      <c r="SFB45" s="845"/>
      <c r="SFC45" s="845"/>
      <c r="SFD45" s="845"/>
      <c r="SFE45" s="845"/>
      <c r="SFF45" s="845"/>
      <c r="SFG45" s="845"/>
      <c r="SFH45" s="845"/>
      <c r="SFI45" s="921"/>
      <c r="SFJ45" s="845"/>
      <c r="SFK45" s="845"/>
      <c r="SFL45" s="845"/>
      <c r="SFM45" s="845"/>
      <c r="SFN45" s="845"/>
      <c r="SFO45" s="845"/>
      <c r="SFP45" s="845"/>
      <c r="SFQ45" s="921"/>
      <c r="SFR45" s="845"/>
      <c r="SFS45" s="845"/>
      <c r="SFT45" s="845"/>
      <c r="SFU45" s="845"/>
      <c r="SFV45" s="845"/>
      <c r="SFW45" s="845"/>
      <c r="SFX45" s="845"/>
      <c r="SFY45" s="921"/>
      <c r="SFZ45" s="845"/>
      <c r="SGA45" s="845"/>
      <c r="SGB45" s="845"/>
      <c r="SGC45" s="845"/>
      <c r="SGD45" s="845"/>
      <c r="SGE45" s="845"/>
      <c r="SGF45" s="845"/>
      <c r="SGG45" s="921"/>
      <c r="SGH45" s="845"/>
      <c r="SGI45" s="845"/>
      <c r="SGJ45" s="845"/>
      <c r="SGK45" s="845"/>
      <c r="SGL45" s="845"/>
      <c r="SGM45" s="845"/>
      <c r="SGN45" s="845"/>
      <c r="SGO45" s="921"/>
      <c r="SGP45" s="845"/>
      <c r="SGQ45" s="845"/>
      <c r="SGR45" s="845"/>
      <c r="SGS45" s="845"/>
      <c r="SGT45" s="845"/>
      <c r="SGU45" s="845"/>
      <c r="SGV45" s="845"/>
      <c r="SGW45" s="921"/>
      <c r="SGX45" s="845"/>
      <c r="SGY45" s="845"/>
      <c r="SGZ45" s="845"/>
      <c r="SHA45" s="845"/>
      <c r="SHB45" s="845"/>
      <c r="SHC45" s="845"/>
      <c r="SHD45" s="845"/>
      <c r="SHE45" s="921"/>
      <c r="SHF45" s="845"/>
      <c r="SHG45" s="845"/>
      <c r="SHH45" s="845"/>
      <c r="SHI45" s="845"/>
      <c r="SHJ45" s="845"/>
      <c r="SHK45" s="845"/>
      <c r="SHL45" s="845"/>
      <c r="SHM45" s="921"/>
      <c r="SHN45" s="845"/>
      <c r="SHO45" s="845"/>
      <c r="SHP45" s="845"/>
      <c r="SHQ45" s="845"/>
      <c r="SHR45" s="845"/>
      <c r="SHS45" s="845"/>
      <c r="SHT45" s="845"/>
      <c r="SHU45" s="921"/>
      <c r="SHV45" s="845"/>
      <c r="SHW45" s="845"/>
      <c r="SHX45" s="845"/>
      <c r="SHY45" s="845"/>
      <c r="SHZ45" s="845"/>
      <c r="SIA45" s="845"/>
      <c r="SIB45" s="845"/>
      <c r="SIC45" s="921"/>
      <c r="SID45" s="845"/>
      <c r="SIE45" s="845"/>
      <c r="SIF45" s="845"/>
      <c r="SIG45" s="845"/>
      <c r="SIH45" s="845"/>
      <c r="SII45" s="845"/>
      <c r="SIJ45" s="845"/>
      <c r="SIK45" s="921"/>
      <c r="SIL45" s="845"/>
      <c r="SIM45" s="845"/>
      <c r="SIN45" s="845"/>
      <c r="SIO45" s="845"/>
      <c r="SIP45" s="845"/>
      <c r="SIQ45" s="845"/>
      <c r="SIR45" s="845"/>
      <c r="SIS45" s="921"/>
      <c r="SIT45" s="845"/>
      <c r="SIU45" s="845"/>
      <c r="SIV45" s="845"/>
      <c r="SIW45" s="845"/>
      <c r="SIX45" s="845"/>
      <c r="SIY45" s="845"/>
      <c r="SIZ45" s="845"/>
      <c r="SJA45" s="921"/>
      <c r="SJB45" s="845"/>
      <c r="SJC45" s="845"/>
      <c r="SJD45" s="845"/>
      <c r="SJE45" s="845"/>
      <c r="SJF45" s="845"/>
      <c r="SJG45" s="845"/>
      <c r="SJH45" s="845"/>
      <c r="SJI45" s="921"/>
      <c r="SJJ45" s="845"/>
      <c r="SJK45" s="845"/>
      <c r="SJL45" s="845"/>
      <c r="SJM45" s="845"/>
      <c r="SJN45" s="845"/>
      <c r="SJO45" s="845"/>
      <c r="SJP45" s="845"/>
      <c r="SJQ45" s="921"/>
      <c r="SJR45" s="845"/>
      <c r="SJS45" s="845"/>
      <c r="SJT45" s="845"/>
      <c r="SJU45" s="845"/>
      <c r="SJV45" s="845"/>
      <c r="SJW45" s="845"/>
      <c r="SJX45" s="845"/>
      <c r="SJY45" s="921"/>
      <c r="SJZ45" s="845"/>
      <c r="SKA45" s="845"/>
      <c r="SKB45" s="845"/>
      <c r="SKC45" s="845"/>
      <c r="SKD45" s="845"/>
      <c r="SKE45" s="845"/>
      <c r="SKF45" s="845"/>
      <c r="SKG45" s="921"/>
      <c r="SKH45" s="845"/>
      <c r="SKI45" s="845"/>
      <c r="SKJ45" s="845"/>
      <c r="SKK45" s="845"/>
      <c r="SKL45" s="845"/>
      <c r="SKM45" s="845"/>
      <c r="SKN45" s="845"/>
      <c r="SKO45" s="921"/>
      <c r="SKP45" s="845"/>
      <c r="SKQ45" s="845"/>
      <c r="SKR45" s="845"/>
      <c r="SKS45" s="845"/>
      <c r="SKT45" s="845"/>
      <c r="SKU45" s="845"/>
      <c r="SKV45" s="845"/>
      <c r="SKW45" s="921"/>
      <c r="SKX45" s="845"/>
      <c r="SKY45" s="845"/>
      <c r="SKZ45" s="845"/>
      <c r="SLA45" s="845"/>
      <c r="SLB45" s="845"/>
      <c r="SLC45" s="845"/>
      <c r="SLD45" s="845"/>
      <c r="SLE45" s="921"/>
      <c r="SLF45" s="845"/>
      <c r="SLG45" s="845"/>
      <c r="SLH45" s="845"/>
      <c r="SLI45" s="845"/>
      <c r="SLJ45" s="845"/>
      <c r="SLK45" s="845"/>
      <c r="SLL45" s="845"/>
      <c r="SLM45" s="921"/>
      <c r="SLN45" s="845"/>
      <c r="SLO45" s="845"/>
      <c r="SLP45" s="845"/>
      <c r="SLQ45" s="845"/>
      <c r="SLR45" s="845"/>
      <c r="SLS45" s="845"/>
      <c r="SLT45" s="845"/>
      <c r="SLU45" s="921"/>
      <c r="SLV45" s="845"/>
      <c r="SLW45" s="845"/>
      <c r="SLX45" s="845"/>
      <c r="SLY45" s="845"/>
      <c r="SLZ45" s="845"/>
      <c r="SMA45" s="845"/>
      <c r="SMB45" s="845"/>
      <c r="SMC45" s="921"/>
      <c r="SMD45" s="845"/>
      <c r="SME45" s="845"/>
      <c r="SMF45" s="845"/>
      <c r="SMG45" s="845"/>
      <c r="SMH45" s="845"/>
      <c r="SMI45" s="845"/>
      <c r="SMJ45" s="845"/>
      <c r="SMK45" s="921"/>
      <c r="SML45" s="845"/>
      <c r="SMM45" s="845"/>
      <c r="SMN45" s="845"/>
      <c r="SMO45" s="845"/>
      <c r="SMP45" s="845"/>
      <c r="SMQ45" s="845"/>
      <c r="SMR45" s="845"/>
      <c r="SMS45" s="921"/>
      <c r="SMT45" s="845"/>
      <c r="SMU45" s="845"/>
      <c r="SMV45" s="845"/>
      <c r="SMW45" s="845"/>
      <c r="SMX45" s="845"/>
      <c r="SMY45" s="845"/>
      <c r="SMZ45" s="845"/>
      <c r="SNA45" s="921"/>
      <c r="SNB45" s="845"/>
      <c r="SNC45" s="845"/>
      <c r="SND45" s="845"/>
      <c r="SNE45" s="845"/>
      <c r="SNF45" s="845"/>
      <c r="SNG45" s="845"/>
      <c r="SNH45" s="845"/>
      <c r="SNI45" s="921"/>
      <c r="SNJ45" s="845"/>
      <c r="SNK45" s="845"/>
      <c r="SNL45" s="845"/>
      <c r="SNM45" s="845"/>
      <c r="SNN45" s="845"/>
      <c r="SNO45" s="845"/>
      <c r="SNP45" s="845"/>
      <c r="SNQ45" s="921"/>
      <c r="SNR45" s="845"/>
      <c r="SNS45" s="845"/>
      <c r="SNT45" s="845"/>
      <c r="SNU45" s="845"/>
      <c r="SNV45" s="845"/>
      <c r="SNW45" s="845"/>
      <c r="SNX45" s="845"/>
      <c r="SNY45" s="921"/>
      <c r="SNZ45" s="845"/>
      <c r="SOA45" s="845"/>
      <c r="SOB45" s="845"/>
      <c r="SOC45" s="845"/>
      <c r="SOD45" s="845"/>
      <c r="SOE45" s="845"/>
      <c r="SOF45" s="845"/>
      <c r="SOG45" s="921"/>
      <c r="SOH45" s="845"/>
      <c r="SOI45" s="845"/>
      <c r="SOJ45" s="845"/>
      <c r="SOK45" s="845"/>
      <c r="SOL45" s="845"/>
      <c r="SOM45" s="845"/>
      <c r="SON45" s="845"/>
      <c r="SOO45" s="921"/>
      <c r="SOP45" s="845"/>
      <c r="SOQ45" s="845"/>
      <c r="SOR45" s="845"/>
      <c r="SOS45" s="845"/>
      <c r="SOT45" s="845"/>
      <c r="SOU45" s="845"/>
      <c r="SOV45" s="845"/>
      <c r="SOW45" s="921"/>
      <c r="SOX45" s="845"/>
      <c r="SOY45" s="845"/>
      <c r="SOZ45" s="845"/>
      <c r="SPA45" s="845"/>
      <c r="SPB45" s="845"/>
      <c r="SPC45" s="845"/>
      <c r="SPD45" s="845"/>
      <c r="SPE45" s="921"/>
      <c r="SPF45" s="845"/>
      <c r="SPG45" s="845"/>
      <c r="SPH45" s="845"/>
      <c r="SPI45" s="845"/>
      <c r="SPJ45" s="845"/>
      <c r="SPK45" s="845"/>
      <c r="SPL45" s="845"/>
      <c r="SPM45" s="921"/>
      <c r="SPN45" s="845"/>
      <c r="SPO45" s="845"/>
      <c r="SPP45" s="845"/>
      <c r="SPQ45" s="845"/>
      <c r="SPR45" s="845"/>
      <c r="SPS45" s="845"/>
      <c r="SPT45" s="845"/>
      <c r="SPU45" s="921"/>
      <c r="SPV45" s="845"/>
      <c r="SPW45" s="845"/>
      <c r="SPX45" s="845"/>
      <c r="SPY45" s="845"/>
      <c r="SPZ45" s="845"/>
      <c r="SQA45" s="845"/>
      <c r="SQB45" s="845"/>
      <c r="SQC45" s="921"/>
      <c r="SQD45" s="845"/>
      <c r="SQE45" s="845"/>
      <c r="SQF45" s="845"/>
      <c r="SQG45" s="845"/>
      <c r="SQH45" s="845"/>
      <c r="SQI45" s="845"/>
      <c r="SQJ45" s="845"/>
      <c r="SQK45" s="921"/>
      <c r="SQL45" s="845"/>
      <c r="SQM45" s="845"/>
      <c r="SQN45" s="845"/>
      <c r="SQO45" s="845"/>
      <c r="SQP45" s="845"/>
      <c r="SQQ45" s="845"/>
      <c r="SQR45" s="845"/>
      <c r="SQS45" s="921"/>
      <c r="SQT45" s="845"/>
      <c r="SQU45" s="845"/>
      <c r="SQV45" s="845"/>
      <c r="SQW45" s="845"/>
      <c r="SQX45" s="845"/>
      <c r="SQY45" s="845"/>
      <c r="SQZ45" s="845"/>
      <c r="SRA45" s="921"/>
      <c r="SRB45" s="845"/>
      <c r="SRC45" s="845"/>
      <c r="SRD45" s="845"/>
      <c r="SRE45" s="845"/>
      <c r="SRF45" s="845"/>
      <c r="SRG45" s="845"/>
      <c r="SRH45" s="845"/>
      <c r="SRI45" s="921"/>
      <c r="SRJ45" s="845"/>
      <c r="SRK45" s="845"/>
      <c r="SRL45" s="845"/>
      <c r="SRM45" s="845"/>
      <c r="SRN45" s="845"/>
      <c r="SRO45" s="845"/>
      <c r="SRP45" s="845"/>
      <c r="SRQ45" s="921"/>
      <c r="SRR45" s="845"/>
      <c r="SRS45" s="845"/>
      <c r="SRT45" s="845"/>
      <c r="SRU45" s="845"/>
      <c r="SRV45" s="845"/>
      <c r="SRW45" s="845"/>
      <c r="SRX45" s="845"/>
      <c r="SRY45" s="921"/>
      <c r="SRZ45" s="845"/>
      <c r="SSA45" s="845"/>
      <c r="SSB45" s="845"/>
      <c r="SSC45" s="845"/>
      <c r="SSD45" s="845"/>
      <c r="SSE45" s="845"/>
      <c r="SSF45" s="845"/>
      <c r="SSG45" s="921"/>
      <c r="SSH45" s="845"/>
      <c r="SSI45" s="845"/>
      <c r="SSJ45" s="845"/>
      <c r="SSK45" s="845"/>
      <c r="SSL45" s="845"/>
      <c r="SSM45" s="845"/>
      <c r="SSN45" s="845"/>
      <c r="SSO45" s="921"/>
      <c r="SSP45" s="845"/>
      <c r="SSQ45" s="845"/>
      <c r="SSR45" s="845"/>
      <c r="SSS45" s="845"/>
      <c r="SST45" s="845"/>
      <c r="SSU45" s="845"/>
      <c r="SSV45" s="845"/>
      <c r="SSW45" s="921"/>
      <c r="SSX45" s="845"/>
      <c r="SSY45" s="845"/>
      <c r="SSZ45" s="845"/>
      <c r="STA45" s="845"/>
      <c r="STB45" s="845"/>
      <c r="STC45" s="845"/>
      <c r="STD45" s="845"/>
      <c r="STE45" s="921"/>
      <c r="STF45" s="845"/>
      <c r="STG45" s="845"/>
      <c r="STH45" s="845"/>
      <c r="STI45" s="845"/>
      <c r="STJ45" s="845"/>
      <c r="STK45" s="845"/>
      <c r="STL45" s="845"/>
      <c r="STM45" s="921"/>
      <c r="STN45" s="845"/>
      <c r="STO45" s="845"/>
      <c r="STP45" s="845"/>
      <c r="STQ45" s="845"/>
      <c r="STR45" s="845"/>
      <c r="STS45" s="845"/>
      <c r="STT45" s="845"/>
      <c r="STU45" s="921"/>
      <c r="STV45" s="845"/>
      <c r="STW45" s="845"/>
      <c r="STX45" s="845"/>
      <c r="STY45" s="845"/>
      <c r="STZ45" s="845"/>
      <c r="SUA45" s="845"/>
      <c r="SUB45" s="845"/>
      <c r="SUC45" s="921"/>
      <c r="SUD45" s="845"/>
      <c r="SUE45" s="845"/>
      <c r="SUF45" s="845"/>
      <c r="SUG45" s="845"/>
      <c r="SUH45" s="845"/>
      <c r="SUI45" s="845"/>
      <c r="SUJ45" s="845"/>
      <c r="SUK45" s="921"/>
      <c r="SUL45" s="845"/>
      <c r="SUM45" s="845"/>
      <c r="SUN45" s="845"/>
      <c r="SUO45" s="845"/>
      <c r="SUP45" s="845"/>
      <c r="SUQ45" s="845"/>
      <c r="SUR45" s="845"/>
      <c r="SUS45" s="921"/>
      <c r="SUT45" s="845"/>
      <c r="SUU45" s="845"/>
      <c r="SUV45" s="845"/>
      <c r="SUW45" s="845"/>
      <c r="SUX45" s="845"/>
      <c r="SUY45" s="845"/>
      <c r="SUZ45" s="845"/>
      <c r="SVA45" s="921"/>
      <c r="SVB45" s="845"/>
      <c r="SVC45" s="845"/>
      <c r="SVD45" s="845"/>
      <c r="SVE45" s="845"/>
      <c r="SVF45" s="845"/>
      <c r="SVG45" s="845"/>
      <c r="SVH45" s="845"/>
      <c r="SVI45" s="921"/>
      <c r="SVJ45" s="845"/>
      <c r="SVK45" s="845"/>
      <c r="SVL45" s="845"/>
      <c r="SVM45" s="845"/>
      <c r="SVN45" s="845"/>
      <c r="SVO45" s="845"/>
      <c r="SVP45" s="845"/>
      <c r="SVQ45" s="921"/>
      <c r="SVR45" s="845"/>
      <c r="SVS45" s="845"/>
      <c r="SVT45" s="845"/>
      <c r="SVU45" s="845"/>
      <c r="SVV45" s="845"/>
      <c r="SVW45" s="845"/>
      <c r="SVX45" s="845"/>
      <c r="SVY45" s="921"/>
      <c r="SVZ45" s="845"/>
      <c r="SWA45" s="845"/>
      <c r="SWB45" s="845"/>
      <c r="SWC45" s="845"/>
      <c r="SWD45" s="845"/>
      <c r="SWE45" s="845"/>
      <c r="SWF45" s="845"/>
      <c r="SWG45" s="921"/>
      <c r="SWH45" s="845"/>
      <c r="SWI45" s="845"/>
      <c r="SWJ45" s="845"/>
      <c r="SWK45" s="845"/>
      <c r="SWL45" s="845"/>
      <c r="SWM45" s="845"/>
      <c r="SWN45" s="845"/>
      <c r="SWO45" s="921"/>
      <c r="SWP45" s="845"/>
      <c r="SWQ45" s="845"/>
      <c r="SWR45" s="845"/>
      <c r="SWS45" s="845"/>
      <c r="SWT45" s="845"/>
      <c r="SWU45" s="845"/>
      <c r="SWV45" s="845"/>
      <c r="SWW45" s="921"/>
      <c r="SWX45" s="845"/>
      <c r="SWY45" s="845"/>
      <c r="SWZ45" s="845"/>
      <c r="SXA45" s="845"/>
      <c r="SXB45" s="845"/>
      <c r="SXC45" s="845"/>
      <c r="SXD45" s="845"/>
      <c r="SXE45" s="921"/>
      <c r="SXF45" s="845"/>
      <c r="SXG45" s="845"/>
      <c r="SXH45" s="845"/>
      <c r="SXI45" s="845"/>
      <c r="SXJ45" s="845"/>
      <c r="SXK45" s="845"/>
      <c r="SXL45" s="845"/>
      <c r="SXM45" s="921"/>
      <c r="SXN45" s="845"/>
      <c r="SXO45" s="845"/>
      <c r="SXP45" s="845"/>
      <c r="SXQ45" s="845"/>
      <c r="SXR45" s="845"/>
      <c r="SXS45" s="845"/>
      <c r="SXT45" s="845"/>
      <c r="SXU45" s="921"/>
      <c r="SXV45" s="845"/>
      <c r="SXW45" s="845"/>
      <c r="SXX45" s="845"/>
      <c r="SXY45" s="845"/>
      <c r="SXZ45" s="845"/>
      <c r="SYA45" s="845"/>
      <c r="SYB45" s="845"/>
      <c r="SYC45" s="921"/>
      <c r="SYD45" s="845"/>
      <c r="SYE45" s="845"/>
      <c r="SYF45" s="845"/>
      <c r="SYG45" s="845"/>
      <c r="SYH45" s="845"/>
      <c r="SYI45" s="845"/>
      <c r="SYJ45" s="845"/>
      <c r="SYK45" s="921"/>
      <c r="SYL45" s="845"/>
      <c r="SYM45" s="845"/>
      <c r="SYN45" s="845"/>
      <c r="SYO45" s="845"/>
      <c r="SYP45" s="845"/>
      <c r="SYQ45" s="845"/>
      <c r="SYR45" s="845"/>
      <c r="SYS45" s="921"/>
      <c r="SYT45" s="845"/>
      <c r="SYU45" s="845"/>
      <c r="SYV45" s="845"/>
      <c r="SYW45" s="845"/>
      <c r="SYX45" s="845"/>
      <c r="SYY45" s="845"/>
      <c r="SYZ45" s="845"/>
      <c r="SZA45" s="921"/>
      <c r="SZB45" s="845"/>
      <c r="SZC45" s="845"/>
      <c r="SZD45" s="845"/>
      <c r="SZE45" s="845"/>
      <c r="SZF45" s="845"/>
      <c r="SZG45" s="845"/>
      <c r="SZH45" s="845"/>
      <c r="SZI45" s="921"/>
      <c r="SZJ45" s="845"/>
      <c r="SZK45" s="845"/>
      <c r="SZL45" s="845"/>
      <c r="SZM45" s="845"/>
      <c r="SZN45" s="845"/>
      <c r="SZO45" s="845"/>
      <c r="SZP45" s="845"/>
      <c r="SZQ45" s="921"/>
      <c r="SZR45" s="845"/>
      <c r="SZS45" s="845"/>
      <c r="SZT45" s="845"/>
      <c r="SZU45" s="845"/>
      <c r="SZV45" s="845"/>
      <c r="SZW45" s="845"/>
      <c r="SZX45" s="845"/>
      <c r="SZY45" s="921"/>
      <c r="SZZ45" s="845"/>
      <c r="TAA45" s="845"/>
      <c r="TAB45" s="845"/>
      <c r="TAC45" s="845"/>
      <c r="TAD45" s="845"/>
      <c r="TAE45" s="845"/>
      <c r="TAF45" s="845"/>
      <c r="TAG45" s="921"/>
      <c r="TAH45" s="845"/>
      <c r="TAI45" s="845"/>
      <c r="TAJ45" s="845"/>
      <c r="TAK45" s="845"/>
      <c r="TAL45" s="845"/>
      <c r="TAM45" s="845"/>
      <c r="TAN45" s="845"/>
      <c r="TAO45" s="921"/>
      <c r="TAP45" s="845"/>
      <c r="TAQ45" s="845"/>
      <c r="TAR45" s="845"/>
      <c r="TAS45" s="845"/>
      <c r="TAT45" s="845"/>
      <c r="TAU45" s="845"/>
      <c r="TAV45" s="845"/>
      <c r="TAW45" s="921"/>
      <c r="TAX45" s="845"/>
      <c r="TAY45" s="845"/>
      <c r="TAZ45" s="845"/>
      <c r="TBA45" s="845"/>
      <c r="TBB45" s="845"/>
      <c r="TBC45" s="845"/>
      <c r="TBD45" s="845"/>
      <c r="TBE45" s="921"/>
      <c r="TBF45" s="845"/>
      <c r="TBG45" s="845"/>
      <c r="TBH45" s="845"/>
      <c r="TBI45" s="845"/>
      <c r="TBJ45" s="845"/>
      <c r="TBK45" s="845"/>
      <c r="TBL45" s="845"/>
      <c r="TBM45" s="921"/>
      <c r="TBN45" s="845"/>
      <c r="TBO45" s="845"/>
      <c r="TBP45" s="845"/>
      <c r="TBQ45" s="845"/>
      <c r="TBR45" s="845"/>
      <c r="TBS45" s="845"/>
      <c r="TBT45" s="845"/>
      <c r="TBU45" s="921"/>
      <c r="TBV45" s="845"/>
      <c r="TBW45" s="845"/>
      <c r="TBX45" s="845"/>
      <c r="TBY45" s="845"/>
      <c r="TBZ45" s="845"/>
      <c r="TCA45" s="845"/>
      <c r="TCB45" s="845"/>
      <c r="TCC45" s="921"/>
      <c r="TCD45" s="845"/>
      <c r="TCE45" s="845"/>
      <c r="TCF45" s="845"/>
      <c r="TCG45" s="845"/>
      <c r="TCH45" s="845"/>
      <c r="TCI45" s="845"/>
      <c r="TCJ45" s="845"/>
      <c r="TCK45" s="921"/>
      <c r="TCL45" s="845"/>
      <c r="TCM45" s="845"/>
      <c r="TCN45" s="845"/>
      <c r="TCO45" s="845"/>
      <c r="TCP45" s="845"/>
      <c r="TCQ45" s="845"/>
      <c r="TCR45" s="845"/>
      <c r="TCS45" s="921"/>
      <c r="TCT45" s="845"/>
      <c r="TCU45" s="845"/>
      <c r="TCV45" s="845"/>
      <c r="TCW45" s="845"/>
      <c r="TCX45" s="845"/>
      <c r="TCY45" s="845"/>
      <c r="TCZ45" s="845"/>
      <c r="TDA45" s="921"/>
      <c r="TDB45" s="845"/>
      <c r="TDC45" s="845"/>
      <c r="TDD45" s="845"/>
      <c r="TDE45" s="845"/>
      <c r="TDF45" s="845"/>
      <c r="TDG45" s="845"/>
      <c r="TDH45" s="845"/>
      <c r="TDI45" s="921"/>
      <c r="TDJ45" s="845"/>
      <c r="TDK45" s="845"/>
      <c r="TDL45" s="845"/>
      <c r="TDM45" s="845"/>
      <c r="TDN45" s="845"/>
      <c r="TDO45" s="845"/>
      <c r="TDP45" s="845"/>
      <c r="TDQ45" s="921"/>
      <c r="TDR45" s="845"/>
      <c r="TDS45" s="845"/>
      <c r="TDT45" s="845"/>
      <c r="TDU45" s="845"/>
      <c r="TDV45" s="845"/>
      <c r="TDW45" s="845"/>
      <c r="TDX45" s="845"/>
      <c r="TDY45" s="921"/>
      <c r="TDZ45" s="845"/>
      <c r="TEA45" s="845"/>
      <c r="TEB45" s="845"/>
      <c r="TEC45" s="845"/>
      <c r="TED45" s="845"/>
      <c r="TEE45" s="845"/>
      <c r="TEF45" s="845"/>
      <c r="TEG45" s="921"/>
      <c r="TEH45" s="845"/>
      <c r="TEI45" s="845"/>
      <c r="TEJ45" s="845"/>
      <c r="TEK45" s="845"/>
      <c r="TEL45" s="845"/>
      <c r="TEM45" s="845"/>
      <c r="TEN45" s="845"/>
      <c r="TEO45" s="921"/>
      <c r="TEP45" s="845"/>
      <c r="TEQ45" s="845"/>
      <c r="TER45" s="845"/>
      <c r="TES45" s="845"/>
      <c r="TET45" s="845"/>
      <c r="TEU45" s="845"/>
      <c r="TEV45" s="845"/>
      <c r="TEW45" s="921"/>
      <c r="TEX45" s="845"/>
      <c r="TEY45" s="845"/>
      <c r="TEZ45" s="845"/>
      <c r="TFA45" s="845"/>
      <c r="TFB45" s="845"/>
      <c r="TFC45" s="845"/>
      <c r="TFD45" s="845"/>
      <c r="TFE45" s="921"/>
      <c r="TFF45" s="845"/>
      <c r="TFG45" s="845"/>
      <c r="TFH45" s="845"/>
      <c r="TFI45" s="845"/>
      <c r="TFJ45" s="845"/>
      <c r="TFK45" s="845"/>
      <c r="TFL45" s="845"/>
      <c r="TFM45" s="921"/>
      <c r="TFN45" s="845"/>
      <c r="TFO45" s="845"/>
      <c r="TFP45" s="845"/>
      <c r="TFQ45" s="845"/>
      <c r="TFR45" s="845"/>
      <c r="TFS45" s="845"/>
      <c r="TFT45" s="845"/>
      <c r="TFU45" s="921"/>
      <c r="TFV45" s="845"/>
      <c r="TFW45" s="845"/>
      <c r="TFX45" s="845"/>
      <c r="TFY45" s="845"/>
      <c r="TFZ45" s="845"/>
      <c r="TGA45" s="845"/>
      <c r="TGB45" s="845"/>
      <c r="TGC45" s="921"/>
      <c r="TGD45" s="845"/>
      <c r="TGE45" s="845"/>
      <c r="TGF45" s="845"/>
      <c r="TGG45" s="845"/>
      <c r="TGH45" s="845"/>
      <c r="TGI45" s="845"/>
      <c r="TGJ45" s="845"/>
      <c r="TGK45" s="921"/>
      <c r="TGL45" s="845"/>
      <c r="TGM45" s="845"/>
      <c r="TGN45" s="845"/>
      <c r="TGO45" s="845"/>
      <c r="TGP45" s="845"/>
      <c r="TGQ45" s="845"/>
      <c r="TGR45" s="845"/>
      <c r="TGS45" s="921"/>
      <c r="TGT45" s="845"/>
      <c r="TGU45" s="845"/>
      <c r="TGV45" s="845"/>
      <c r="TGW45" s="845"/>
      <c r="TGX45" s="845"/>
      <c r="TGY45" s="845"/>
      <c r="TGZ45" s="845"/>
      <c r="THA45" s="921"/>
      <c r="THB45" s="845"/>
      <c r="THC45" s="845"/>
      <c r="THD45" s="845"/>
      <c r="THE45" s="845"/>
      <c r="THF45" s="845"/>
      <c r="THG45" s="845"/>
      <c r="THH45" s="845"/>
      <c r="THI45" s="921"/>
      <c r="THJ45" s="845"/>
      <c r="THK45" s="845"/>
      <c r="THL45" s="845"/>
      <c r="THM45" s="845"/>
      <c r="THN45" s="845"/>
      <c r="THO45" s="845"/>
      <c r="THP45" s="845"/>
      <c r="THQ45" s="921"/>
      <c r="THR45" s="845"/>
      <c r="THS45" s="845"/>
      <c r="THT45" s="845"/>
      <c r="THU45" s="845"/>
      <c r="THV45" s="845"/>
      <c r="THW45" s="845"/>
      <c r="THX45" s="845"/>
      <c r="THY45" s="921"/>
      <c r="THZ45" s="845"/>
      <c r="TIA45" s="845"/>
      <c r="TIB45" s="845"/>
      <c r="TIC45" s="845"/>
      <c r="TID45" s="845"/>
      <c r="TIE45" s="845"/>
      <c r="TIF45" s="845"/>
      <c r="TIG45" s="921"/>
      <c r="TIH45" s="845"/>
      <c r="TII45" s="845"/>
      <c r="TIJ45" s="845"/>
      <c r="TIK45" s="845"/>
      <c r="TIL45" s="845"/>
      <c r="TIM45" s="845"/>
      <c r="TIN45" s="845"/>
      <c r="TIO45" s="921"/>
      <c r="TIP45" s="845"/>
      <c r="TIQ45" s="845"/>
      <c r="TIR45" s="845"/>
      <c r="TIS45" s="845"/>
      <c r="TIT45" s="845"/>
      <c r="TIU45" s="845"/>
      <c r="TIV45" s="845"/>
      <c r="TIW45" s="921"/>
      <c r="TIX45" s="845"/>
      <c r="TIY45" s="845"/>
      <c r="TIZ45" s="845"/>
      <c r="TJA45" s="845"/>
      <c r="TJB45" s="845"/>
      <c r="TJC45" s="845"/>
      <c r="TJD45" s="845"/>
      <c r="TJE45" s="921"/>
      <c r="TJF45" s="845"/>
      <c r="TJG45" s="845"/>
      <c r="TJH45" s="845"/>
      <c r="TJI45" s="845"/>
      <c r="TJJ45" s="845"/>
      <c r="TJK45" s="845"/>
      <c r="TJL45" s="845"/>
      <c r="TJM45" s="921"/>
      <c r="TJN45" s="845"/>
      <c r="TJO45" s="845"/>
      <c r="TJP45" s="845"/>
      <c r="TJQ45" s="845"/>
      <c r="TJR45" s="845"/>
      <c r="TJS45" s="845"/>
      <c r="TJT45" s="845"/>
      <c r="TJU45" s="921"/>
      <c r="TJV45" s="845"/>
      <c r="TJW45" s="845"/>
      <c r="TJX45" s="845"/>
      <c r="TJY45" s="845"/>
      <c r="TJZ45" s="845"/>
      <c r="TKA45" s="845"/>
      <c r="TKB45" s="845"/>
      <c r="TKC45" s="921"/>
      <c r="TKD45" s="845"/>
      <c r="TKE45" s="845"/>
      <c r="TKF45" s="845"/>
      <c r="TKG45" s="845"/>
      <c r="TKH45" s="845"/>
      <c r="TKI45" s="845"/>
      <c r="TKJ45" s="845"/>
      <c r="TKK45" s="921"/>
      <c r="TKL45" s="845"/>
      <c r="TKM45" s="845"/>
      <c r="TKN45" s="845"/>
      <c r="TKO45" s="845"/>
      <c r="TKP45" s="845"/>
      <c r="TKQ45" s="845"/>
      <c r="TKR45" s="845"/>
      <c r="TKS45" s="921"/>
      <c r="TKT45" s="845"/>
      <c r="TKU45" s="845"/>
      <c r="TKV45" s="845"/>
      <c r="TKW45" s="845"/>
      <c r="TKX45" s="845"/>
      <c r="TKY45" s="845"/>
      <c r="TKZ45" s="845"/>
      <c r="TLA45" s="921"/>
      <c r="TLB45" s="845"/>
      <c r="TLC45" s="845"/>
      <c r="TLD45" s="845"/>
      <c r="TLE45" s="845"/>
      <c r="TLF45" s="845"/>
      <c r="TLG45" s="845"/>
      <c r="TLH45" s="845"/>
      <c r="TLI45" s="921"/>
      <c r="TLJ45" s="845"/>
      <c r="TLK45" s="845"/>
      <c r="TLL45" s="845"/>
      <c r="TLM45" s="845"/>
      <c r="TLN45" s="845"/>
      <c r="TLO45" s="845"/>
      <c r="TLP45" s="845"/>
      <c r="TLQ45" s="921"/>
      <c r="TLR45" s="845"/>
      <c r="TLS45" s="845"/>
      <c r="TLT45" s="845"/>
      <c r="TLU45" s="845"/>
      <c r="TLV45" s="845"/>
      <c r="TLW45" s="845"/>
      <c r="TLX45" s="845"/>
      <c r="TLY45" s="921"/>
      <c r="TLZ45" s="845"/>
      <c r="TMA45" s="845"/>
      <c r="TMB45" s="845"/>
      <c r="TMC45" s="845"/>
      <c r="TMD45" s="845"/>
      <c r="TME45" s="845"/>
      <c r="TMF45" s="845"/>
      <c r="TMG45" s="921"/>
      <c r="TMH45" s="845"/>
      <c r="TMI45" s="845"/>
      <c r="TMJ45" s="845"/>
      <c r="TMK45" s="845"/>
      <c r="TML45" s="845"/>
      <c r="TMM45" s="845"/>
      <c r="TMN45" s="845"/>
      <c r="TMO45" s="921"/>
      <c r="TMP45" s="845"/>
      <c r="TMQ45" s="845"/>
      <c r="TMR45" s="845"/>
      <c r="TMS45" s="845"/>
      <c r="TMT45" s="845"/>
      <c r="TMU45" s="845"/>
      <c r="TMV45" s="845"/>
      <c r="TMW45" s="921"/>
      <c r="TMX45" s="845"/>
      <c r="TMY45" s="845"/>
      <c r="TMZ45" s="845"/>
      <c r="TNA45" s="845"/>
      <c r="TNB45" s="845"/>
      <c r="TNC45" s="845"/>
      <c r="TND45" s="845"/>
      <c r="TNE45" s="921"/>
      <c r="TNF45" s="845"/>
      <c r="TNG45" s="845"/>
      <c r="TNH45" s="845"/>
      <c r="TNI45" s="845"/>
      <c r="TNJ45" s="845"/>
      <c r="TNK45" s="845"/>
      <c r="TNL45" s="845"/>
      <c r="TNM45" s="921"/>
      <c r="TNN45" s="845"/>
      <c r="TNO45" s="845"/>
      <c r="TNP45" s="845"/>
      <c r="TNQ45" s="845"/>
      <c r="TNR45" s="845"/>
      <c r="TNS45" s="845"/>
      <c r="TNT45" s="845"/>
      <c r="TNU45" s="921"/>
      <c r="TNV45" s="845"/>
      <c r="TNW45" s="845"/>
      <c r="TNX45" s="845"/>
      <c r="TNY45" s="845"/>
      <c r="TNZ45" s="845"/>
      <c r="TOA45" s="845"/>
      <c r="TOB45" s="845"/>
      <c r="TOC45" s="921"/>
      <c r="TOD45" s="845"/>
      <c r="TOE45" s="845"/>
      <c r="TOF45" s="845"/>
      <c r="TOG45" s="845"/>
      <c r="TOH45" s="845"/>
      <c r="TOI45" s="845"/>
      <c r="TOJ45" s="845"/>
      <c r="TOK45" s="921"/>
      <c r="TOL45" s="845"/>
      <c r="TOM45" s="845"/>
      <c r="TON45" s="845"/>
      <c r="TOO45" s="845"/>
      <c r="TOP45" s="845"/>
      <c r="TOQ45" s="845"/>
      <c r="TOR45" s="845"/>
      <c r="TOS45" s="921"/>
      <c r="TOT45" s="845"/>
      <c r="TOU45" s="845"/>
      <c r="TOV45" s="845"/>
      <c r="TOW45" s="845"/>
      <c r="TOX45" s="845"/>
      <c r="TOY45" s="845"/>
      <c r="TOZ45" s="845"/>
      <c r="TPA45" s="921"/>
      <c r="TPB45" s="845"/>
      <c r="TPC45" s="845"/>
      <c r="TPD45" s="845"/>
      <c r="TPE45" s="845"/>
      <c r="TPF45" s="845"/>
      <c r="TPG45" s="845"/>
      <c r="TPH45" s="845"/>
      <c r="TPI45" s="921"/>
      <c r="TPJ45" s="845"/>
      <c r="TPK45" s="845"/>
      <c r="TPL45" s="845"/>
      <c r="TPM45" s="845"/>
      <c r="TPN45" s="845"/>
      <c r="TPO45" s="845"/>
      <c r="TPP45" s="845"/>
      <c r="TPQ45" s="921"/>
      <c r="TPR45" s="845"/>
      <c r="TPS45" s="845"/>
      <c r="TPT45" s="845"/>
      <c r="TPU45" s="845"/>
      <c r="TPV45" s="845"/>
      <c r="TPW45" s="845"/>
      <c r="TPX45" s="845"/>
      <c r="TPY45" s="921"/>
      <c r="TPZ45" s="845"/>
      <c r="TQA45" s="845"/>
      <c r="TQB45" s="845"/>
      <c r="TQC45" s="845"/>
      <c r="TQD45" s="845"/>
      <c r="TQE45" s="845"/>
      <c r="TQF45" s="845"/>
      <c r="TQG45" s="921"/>
      <c r="TQH45" s="845"/>
      <c r="TQI45" s="845"/>
      <c r="TQJ45" s="845"/>
      <c r="TQK45" s="845"/>
      <c r="TQL45" s="845"/>
      <c r="TQM45" s="845"/>
      <c r="TQN45" s="845"/>
      <c r="TQO45" s="921"/>
      <c r="TQP45" s="845"/>
      <c r="TQQ45" s="845"/>
      <c r="TQR45" s="845"/>
      <c r="TQS45" s="845"/>
      <c r="TQT45" s="845"/>
      <c r="TQU45" s="845"/>
      <c r="TQV45" s="845"/>
      <c r="TQW45" s="921"/>
      <c r="TQX45" s="845"/>
      <c r="TQY45" s="845"/>
      <c r="TQZ45" s="845"/>
      <c r="TRA45" s="845"/>
      <c r="TRB45" s="845"/>
      <c r="TRC45" s="845"/>
      <c r="TRD45" s="845"/>
      <c r="TRE45" s="921"/>
      <c r="TRF45" s="845"/>
      <c r="TRG45" s="845"/>
      <c r="TRH45" s="845"/>
      <c r="TRI45" s="845"/>
      <c r="TRJ45" s="845"/>
      <c r="TRK45" s="845"/>
      <c r="TRL45" s="845"/>
      <c r="TRM45" s="921"/>
      <c r="TRN45" s="845"/>
      <c r="TRO45" s="845"/>
      <c r="TRP45" s="845"/>
      <c r="TRQ45" s="845"/>
      <c r="TRR45" s="845"/>
      <c r="TRS45" s="845"/>
      <c r="TRT45" s="845"/>
      <c r="TRU45" s="921"/>
      <c r="TRV45" s="845"/>
      <c r="TRW45" s="845"/>
      <c r="TRX45" s="845"/>
      <c r="TRY45" s="845"/>
      <c r="TRZ45" s="845"/>
      <c r="TSA45" s="845"/>
      <c r="TSB45" s="845"/>
      <c r="TSC45" s="921"/>
      <c r="TSD45" s="845"/>
      <c r="TSE45" s="845"/>
      <c r="TSF45" s="845"/>
      <c r="TSG45" s="845"/>
      <c r="TSH45" s="845"/>
      <c r="TSI45" s="845"/>
      <c r="TSJ45" s="845"/>
      <c r="TSK45" s="921"/>
      <c r="TSL45" s="845"/>
      <c r="TSM45" s="845"/>
      <c r="TSN45" s="845"/>
      <c r="TSO45" s="845"/>
      <c r="TSP45" s="845"/>
      <c r="TSQ45" s="845"/>
      <c r="TSR45" s="845"/>
      <c r="TSS45" s="921"/>
      <c r="TST45" s="845"/>
      <c r="TSU45" s="845"/>
      <c r="TSV45" s="845"/>
      <c r="TSW45" s="845"/>
      <c r="TSX45" s="845"/>
      <c r="TSY45" s="845"/>
      <c r="TSZ45" s="845"/>
      <c r="TTA45" s="921"/>
      <c r="TTB45" s="845"/>
      <c r="TTC45" s="845"/>
      <c r="TTD45" s="845"/>
      <c r="TTE45" s="845"/>
      <c r="TTF45" s="845"/>
      <c r="TTG45" s="845"/>
      <c r="TTH45" s="845"/>
      <c r="TTI45" s="921"/>
      <c r="TTJ45" s="845"/>
      <c r="TTK45" s="845"/>
      <c r="TTL45" s="845"/>
      <c r="TTM45" s="845"/>
      <c r="TTN45" s="845"/>
      <c r="TTO45" s="845"/>
      <c r="TTP45" s="845"/>
      <c r="TTQ45" s="921"/>
      <c r="TTR45" s="845"/>
      <c r="TTS45" s="845"/>
      <c r="TTT45" s="845"/>
      <c r="TTU45" s="845"/>
      <c r="TTV45" s="845"/>
      <c r="TTW45" s="845"/>
      <c r="TTX45" s="845"/>
      <c r="TTY45" s="921"/>
      <c r="TTZ45" s="845"/>
      <c r="TUA45" s="845"/>
      <c r="TUB45" s="845"/>
      <c r="TUC45" s="845"/>
      <c r="TUD45" s="845"/>
      <c r="TUE45" s="845"/>
      <c r="TUF45" s="845"/>
      <c r="TUG45" s="921"/>
      <c r="TUH45" s="845"/>
      <c r="TUI45" s="845"/>
      <c r="TUJ45" s="845"/>
      <c r="TUK45" s="845"/>
      <c r="TUL45" s="845"/>
      <c r="TUM45" s="845"/>
      <c r="TUN45" s="845"/>
      <c r="TUO45" s="921"/>
      <c r="TUP45" s="845"/>
      <c r="TUQ45" s="845"/>
      <c r="TUR45" s="845"/>
      <c r="TUS45" s="845"/>
      <c r="TUT45" s="845"/>
      <c r="TUU45" s="845"/>
      <c r="TUV45" s="845"/>
      <c r="TUW45" s="921"/>
      <c r="TUX45" s="845"/>
      <c r="TUY45" s="845"/>
      <c r="TUZ45" s="845"/>
      <c r="TVA45" s="845"/>
      <c r="TVB45" s="845"/>
      <c r="TVC45" s="845"/>
      <c r="TVD45" s="845"/>
      <c r="TVE45" s="921"/>
      <c r="TVF45" s="845"/>
      <c r="TVG45" s="845"/>
      <c r="TVH45" s="845"/>
      <c r="TVI45" s="845"/>
      <c r="TVJ45" s="845"/>
      <c r="TVK45" s="845"/>
      <c r="TVL45" s="845"/>
      <c r="TVM45" s="921"/>
      <c r="TVN45" s="845"/>
      <c r="TVO45" s="845"/>
      <c r="TVP45" s="845"/>
      <c r="TVQ45" s="845"/>
      <c r="TVR45" s="845"/>
      <c r="TVS45" s="845"/>
      <c r="TVT45" s="845"/>
      <c r="TVU45" s="921"/>
      <c r="TVV45" s="845"/>
      <c r="TVW45" s="845"/>
      <c r="TVX45" s="845"/>
      <c r="TVY45" s="845"/>
      <c r="TVZ45" s="845"/>
      <c r="TWA45" s="845"/>
      <c r="TWB45" s="845"/>
      <c r="TWC45" s="921"/>
      <c r="TWD45" s="845"/>
      <c r="TWE45" s="845"/>
      <c r="TWF45" s="845"/>
      <c r="TWG45" s="845"/>
      <c r="TWH45" s="845"/>
      <c r="TWI45" s="845"/>
      <c r="TWJ45" s="845"/>
      <c r="TWK45" s="921"/>
      <c r="TWL45" s="845"/>
      <c r="TWM45" s="845"/>
      <c r="TWN45" s="845"/>
      <c r="TWO45" s="845"/>
      <c r="TWP45" s="845"/>
      <c r="TWQ45" s="845"/>
      <c r="TWR45" s="845"/>
      <c r="TWS45" s="921"/>
      <c r="TWT45" s="845"/>
      <c r="TWU45" s="845"/>
      <c r="TWV45" s="845"/>
      <c r="TWW45" s="845"/>
      <c r="TWX45" s="845"/>
      <c r="TWY45" s="845"/>
      <c r="TWZ45" s="845"/>
      <c r="TXA45" s="921"/>
      <c r="TXB45" s="845"/>
      <c r="TXC45" s="845"/>
      <c r="TXD45" s="845"/>
      <c r="TXE45" s="845"/>
      <c r="TXF45" s="845"/>
      <c r="TXG45" s="845"/>
      <c r="TXH45" s="845"/>
      <c r="TXI45" s="921"/>
      <c r="TXJ45" s="845"/>
      <c r="TXK45" s="845"/>
      <c r="TXL45" s="845"/>
      <c r="TXM45" s="845"/>
      <c r="TXN45" s="845"/>
      <c r="TXO45" s="845"/>
      <c r="TXP45" s="845"/>
      <c r="TXQ45" s="921"/>
      <c r="TXR45" s="845"/>
      <c r="TXS45" s="845"/>
      <c r="TXT45" s="845"/>
      <c r="TXU45" s="845"/>
      <c r="TXV45" s="845"/>
      <c r="TXW45" s="845"/>
      <c r="TXX45" s="845"/>
      <c r="TXY45" s="921"/>
      <c r="TXZ45" s="845"/>
      <c r="TYA45" s="845"/>
      <c r="TYB45" s="845"/>
      <c r="TYC45" s="845"/>
      <c r="TYD45" s="845"/>
      <c r="TYE45" s="845"/>
      <c r="TYF45" s="845"/>
      <c r="TYG45" s="921"/>
      <c r="TYH45" s="845"/>
      <c r="TYI45" s="845"/>
      <c r="TYJ45" s="845"/>
      <c r="TYK45" s="845"/>
      <c r="TYL45" s="845"/>
      <c r="TYM45" s="845"/>
      <c r="TYN45" s="845"/>
      <c r="TYO45" s="921"/>
      <c r="TYP45" s="845"/>
      <c r="TYQ45" s="845"/>
      <c r="TYR45" s="845"/>
      <c r="TYS45" s="845"/>
      <c r="TYT45" s="845"/>
      <c r="TYU45" s="845"/>
      <c r="TYV45" s="845"/>
      <c r="TYW45" s="921"/>
      <c r="TYX45" s="845"/>
      <c r="TYY45" s="845"/>
      <c r="TYZ45" s="845"/>
      <c r="TZA45" s="845"/>
      <c r="TZB45" s="845"/>
      <c r="TZC45" s="845"/>
      <c r="TZD45" s="845"/>
      <c r="TZE45" s="921"/>
      <c r="TZF45" s="845"/>
      <c r="TZG45" s="845"/>
      <c r="TZH45" s="845"/>
      <c r="TZI45" s="845"/>
      <c r="TZJ45" s="845"/>
      <c r="TZK45" s="845"/>
      <c r="TZL45" s="845"/>
      <c r="TZM45" s="921"/>
      <c r="TZN45" s="845"/>
      <c r="TZO45" s="845"/>
      <c r="TZP45" s="845"/>
      <c r="TZQ45" s="845"/>
      <c r="TZR45" s="845"/>
      <c r="TZS45" s="845"/>
      <c r="TZT45" s="845"/>
      <c r="TZU45" s="921"/>
      <c r="TZV45" s="845"/>
      <c r="TZW45" s="845"/>
      <c r="TZX45" s="845"/>
      <c r="TZY45" s="845"/>
      <c r="TZZ45" s="845"/>
      <c r="UAA45" s="845"/>
      <c r="UAB45" s="845"/>
      <c r="UAC45" s="921"/>
      <c r="UAD45" s="845"/>
      <c r="UAE45" s="845"/>
      <c r="UAF45" s="845"/>
      <c r="UAG45" s="845"/>
      <c r="UAH45" s="845"/>
      <c r="UAI45" s="845"/>
      <c r="UAJ45" s="845"/>
      <c r="UAK45" s="921"/>
      <c r="UAL45" s="845"/>
      <c r="UAM45" s="845"/>
      <c r="UAN45" s="845"/>
      <c r="UAO45" s="845"/>
      <c r="UAP45" s="845"/>
      <c r="UAQ45" s="845"/>
      <c r="UAR45" s="845"/>
      <c r="UAS45" s="921"/>
      <c r="UAT45" s="845"/>
      <c r="UAU45" s="845"/>
      <c r="UAV45" s="845"/>
      <c r="UAW45" s="845"/>
      <c r="UAX45" s="845"/>
      <c r="UAY45" s="845"/>
      <c r="UAZ45" s="845"/>
      <c r="UBA45" s="921"/>
      <c r="UBB45" s="845"/>
      <c r="UBC45" s="845"/>
      <c r="UBD45" s="845"/>
      <c r="UBE45" s="845"/>
      <c r="UBF45" s="845"/>
      <c r="UBG45" s="845"/>
      <c r="UBH45" s="845"/>
      <c r="UBI45" s="921"/>
      <c r="UBJ45" s="845"/>
      <c r="UBK45" s="845"/>
      <c r="UBL45" s="845"/>
      <c r="UBM45" s="845"/>
      <c r="UBN45" s="845"/>
      <c r="UBO45" s="845"/>
      <c r="UBP45" s="845"/>
      <c r="UBQ45" s="921"/>
      <c r="UBR45" s="845"/>
      <c r="UBS45" s="845"/>
      <c r="UBT45" s="845"/>
      <c r="UBU45" s="845"/>
      <c r="UBV45" s="845"/>
      <c r="UBW45" s="845"/>
      <c r="UBX45" s="845"/>
      <c r="UBY45" s="921"/>
      <c r="UBZ45" s="845"/>
      <c r="UCA45" s="845"/>
      <c r="UCB45" s="845"/>
      <c r="UCC45" s="845"/>
      <c r="UCD45" s="845"/>
      <c r="UCE45" s="845"/>
      <c r="UCF45" s="845"/>
      <c r="UCG45" s="921"/>
      <c r="UCH45" s="845"/>
      <c r="UCI45" s="845"/>
      <c r="UCJ45" s="845"/>
      <c r="UCK45" s="845"/>
      <c r="UCL45" s="845"/>
      <c r="UCM45" s="845"/>
      <c r="UCN45" s="845"/>
      <c r="UCO45" s="921"/>
      <c r="UCP45" s="845"/>
      <c r="UCQ45" s="845"/>
      <c r="UCR45" s="845"/>
      <c r="UCS45" s="845"/>
      <c r="UCT45" s="845"/>
      <c r="UCU45" s="845"/>
      <c r="UCV45" s="845"/>
      <c r="UCW45" s="921"/>
      <c r="UCX45" s="845"/>
      <c r="UCY45" s="845"/>
      <c r="UCZ45" s="845"/>
      <c r="UDA45" s="845"/>
      <c r="UDB45" s="845"/>
      <c r="UDC45" s="845"/>
      <c r="UDD45" s="845"/>
      <c r="UDE45" s="921"/>
      <c r="UDF45" s="845"/>
      <c r="UDG45" s="845"/>
      <c r="UDH45" s="845"/>
      <c r="UDI45" s="845"/>
      <c r="UDJ45" s="845"/>
      <c r="UDK45" s="845"/>
      <c r="UDL45" s="845"/>
      <c r="UDM45" s="921"/>
      <c r="UDN45" s="845"/>
      <c r="UDO45" s="845"/>
      <c r="UDP45" s="845"/>
      <c r="UDQ45" s="845"/>
      <c r="UDR45" s="845"/>
      <c r="UDS45" s="845"/>
      <c r="UDT45" s="845"/>
      <c r="UDU45" s="921"/>
      <c r="UDV45" s="845"/>
      <c r="UDW45" s="845"/>
      <c r="UDX45" s="845"/>
      <c r="UDY45" s="845"/>
      <c r="UDZ45" s="845"/>
      <c r="UEA45" s="845"/>
      <c r="UEB45" s="845"/>
      <c r="UEC45" s="921"/>
      <c r="UED45" s="845"/>
      <c r="UEE45" s="845"/>
      <c r="UEF45" s="845"/>
      <c r="UEG45" s="845"/>
      <c r="UEH45" s="845"/>
      <c r="UEI45" s="845"/>
      <c r="UEJ45" s="845"/>
      <c r="UEK45" s="921"/>
      <c r="UEL45" s="845"/>
      <c r="UEM45" s="845"/>
      <c r="UEN45" s="845"/>
      <c r="UEO45" s="845"/>
      <c r="UEP45" s="845"/>
      <c r="UEQ45" s="845"/>
      <c r="UER45" s="845"/>
      <c r="UES45" s="921"/>
      <c r="UET45" s="845"/>
      <c r="UEU45" s="845"/>
      <c r="UEV45" s="845"/>
      <c r="UEW45" s="845"/>
      <c r="UEX45" s="845"/>
      <c r="UEY45" s="845"/>
      <c r="UEZ45" s="845"/>
      <c r="UFA45" s="921"/>
      <c r="UFB45" s="845"/>
      <c r="UFC45" s="845"/>
      <c r="UFD45" s="845"/>
      <c r="UFE45" s="845"/>
      <c r="UFF45" s="845"/>
      <c r="UFG45" s="845"/>
      <c r="UFH45" s="845"/>
      <c r="UFI45" s="921"/>
      <c r="UFJ45" s="845"/>
      <c r="UFK45" s="845"/>
      <c r="UFL45" s="845"/>
      <c r="UFM45" s="845"/>
      <c r="UFN45" s="845"/>
      <c r="UFO45" s="845"/>
      <c r="UFP45" s="845"/>
      <c r="UFQ45" s="921"/>
      <c r="UFR45" s="845"/>
      <c r="UFS45" s="845"/>
      <c r="UFT45" s="845"/>
      <c r="UFU45" s="845"/>
      <c r="UFV45" s="845"/>
      <c r="UFW45" s="845"/>
      <c r="UFX45" s="845"/>
      <c r="UFY45" s="921"/>
      <c r="UFZ45" s="845"/>
      <c r="UGA45" s="845"/>
      <c r="UGB45" s="845"/>
      <c r="UGC45" s="845"/>
      <c r="UGD45" s="845"/>
      <c r="UGE45" s="845"/>
      <c r="UGF45" s="845"/>
      <c r="UGG45" s="921"/>
      <c r="UGH45" s="845"/>
      <c r="UGI45" s="845"/>
      <c r="UGJ45" s="845"/>
      <c r="UGK45" s="845"/>
      <c r="UGL45" s="845"/>
      <c r="UGM45" s="845"/>
      <c r="UGN45" s="845"/>
      <c r="UGO45" s="921"/>
      <c r="UGP45" s="845"/>
      <c r="UGQ45" s="845"/>
      <c r="UGR45" s="845"/>
      <c r="UGS45" s="845"/>
      <c r="UGT45" s="845"/>
      <c r="UGU45" s="845"/>
      <c r="UGV45" s="845"/>
      <c r="UGW45" s="921"/>
      <c r="UGX45" s="845"/>
      <c r="UGY45" s="845"/>
      <c r="UGZ45" s="845"/>
      <c r="UHA45" s="845"/>
      <c r="UHB45" s="845"/>
      <c r="UHC45" s="845"/>
      <c r="UHD45" s="845"/>
      <c r="UHE45" s="921"/>
      <c r="UHF45" s="845"/>
      <c r="UHG45" s="845"/>
      <c r="UHH45" s="845"/>
      <c r="UHI45" s="845"/>
      <c r="UHJ45" s="845"/>
      <c r="UHK45" s="845"/>
      <c r="UHL45" s="845"/>
      <c r="UHM45" s="921"/>
      <c r="UHN45" s="845"/>
      <c r="UHO45" s="845"/>
      <c r="UHP45" s="845"/>
      <c r="UHQ45" s="845"/>
      <c r="UHR45" s="845"/>
      <c r="UHS45" s="845"/>
      <c r="UHT45" s="845"/>
      <c r="UHU45" s="921"/>
      <c r="UHV45" s="845"/>
      <c r="UHW45" s="845"/>
      <c r="UHX45" s="845"/>
      <c r="UHY45" s="845"/>
      <c r="UHZ45" s="845"/>
      <c r="UIA45" s="845"/>
      <c r="UIB45" s="845"/>
      <c r="UIC45" s="921"/>
      <c r="UID45" s="845"/>
      <c r="UIE45" s="845"/>
      <c r="UIF45" s="845"/>
      <c r="UIG45" s="845"/>
      <c r="UIH45" s="845"/>
      <c r="UII45" s="845"/>
      <c r="UIJ45" s="845"/>
      <c r="UIK45" s="921"/>
      <c r="UIL45" s="845"/>
      <c r="UIM45" s="845"/>
      <c r="UIN45" s="845"/>
      <c r="UIO45" s="845"/>
      <c r="UIP45" s="845"/>
      <c r="UIQ45" s="845"/>
      <c r="UIR45" s="845"/>
      <c r="UIS45" s="921"/>
      <c r="UIT45" s="845"/>
      <c r="UIU45" s="845"/>
      <c r="UIV45" s="845"/>
      <c r="UIW45" s="845"/>
      <c r="UIX45" s="845"/>
      <c r="UIY45" s="845"/>
      <c r="UIZ45" s="845"/>
      <c r="UJA45" s="921"/>
      <c r="UJB45" s="845"/>
      <c r="UJC45" s="845"/>
      <c r="UJD45" s="845"/>
      <c r="UJE45" s="845"/>
      <c r="UJF45" s="845"/>
      <c r="UJG45" s="845"/>
      <c r="UJH45" s="845"/>
      <c r="UJI45" s="921"/>
      <c r="UJJ45" s="845"/>
      <c r="UJK45" s="845"/>
      <c r="UJL45" s="845"/>
      <c r="UJM45" s="845"/>
      <c r="UJN45" s="845"/>
      <c r="UJO45" s="845"/>
      <c r="UJP45" s="845"/>
      <c r="UJQ45" s="921"/>
      <c r="UJR45" s="845"/>
      <c r="UJS45" s="845"/>
      <c r="UJT45" s="845"/>
      <c r="UJU45" s="845"/>
      <c r="UJV45" s="845"/>
      <c r="UJW45" s="845"/>
      <c r="UJX45" s="845"/>
      <c r="UJY45" s="921"/>
      <c r="UJZ45" s="845"/>
      <c r="UKA45" s="845"/>
      <c r="UKB45" s="845"/>
      <c r="UKC45" s="845"/>
      <c r="UKD45" s="845"/>
      <c r="UKE45" s="845"/>
      <c r="UKF45" s="845"/>
      <c r="UKG45" s="921"/>
      <c r="UKH45" s="845"/>
      <c r="UKI45" s="845"/>
      <c r="UKJ45" s="845"/>
      <c r="UKK45" s="845"/>
      <c r="UKL45" s="845"/>
      <c r="UKM45" s="845"/>
      <c r="UKN45" s="845"/>
      <c r="UKO45" s="921"/>
      <c r="UKP45" s="845"/>
      <c r="UKQ45" s="845"/>
      <c r="UKR45" s="845"/>
      <c r="UKS45" s="845"/>
      <c r="UKT45" s="845"/>
      <c r="UKU45" s="845"/>
      <c r="UKV45" s="845"/>
      <c r="UKW45" s="921"/>
      <c r="UKX45" s="845"/>
      <c r="UKY45" s="845"/>
      <c r="UKZ45" s="845"/>
      <c r="ULA45" s="845"/>
      <c r="ULB45" s="845"/>
      <c r="ULC45" s="845"/>
      <c r="ULD45" s="845"/>
      <c r="ULE45" s="921"/>
      <c r="ULF45" s="845"/>
      <c r="ULG45" s="845"/>
      <c r="ULH45" s="845"/>
      <c r="ULI45" s="845"/>
      <c r="ULJ45" s="845"/>
      <c r="ULK45" s="845"/>
      <c r="ULL45" s="845"/>
      <c r="ULM45" s="921"/>
      <c r="ULN45" s="845"/>
      <c r="ULO45" s="845"/>
      <c r="ULP45" s="845"/>
      <c r="ULQ45" s="845"/>
      <c r="ULR45" s="845"/>
      <c r="ULS45" s="845"/>
      <c r="ULT45" s="845"/>
      <c r="ULU45" s="921"/>
      <c r="ULV45" s="845"/>
      <c r="ULW45" s="845"/>
      <c r="ULX45" s="845"/>
      <c r="ULY45" s="845"/>
      <c r="ULZ45" s="845"/>
      <c r="UMA45" s="845"/>
      <c r="UMB45" s="845"/>
      <c r="UMC45" s="921"/>
      <c r="UMD45" s="845"/>
      <c r="UME45" s="845"/>
      <c r="UMF45" s="845"/>
      <c r="UMG45" s="845"/>
      <c r="UMH45" s="845"/>
      <c r="UMI45" s="845"/>
      <c r="UMJ45" s="845"/>
      <c r="UMK45" s="921"/>
      <c r="UML45" s="845"/>
      <c r="UMM45" s="845"/>
      <c r="UMN45" s="845"/>
      <c r="UMO45" s="845"/>
      <c r="UMP45" s="845"/>
      <c r="UMQ45" s="845"/>
      <c r="UMR45" s="845"/>
      <c r="UMS45" s="921"/>
      <c r="UMT45" s="845"/>
      <c r="UMU45" s="845"/>
      <c r="UMV45" s="845"/>
      <c r="UMW45" s="845"/>
      <c r="UMX45" s="845"/>
      <c r="UMY45" s="845"/>
      <c r="UMZ45" s="845"/>
      <c r="UNA45" s="921"/>
      <c r="UNB45" s="845"/>
      <c r="UNC45" s="845"/>
      <c r="UND45" s="845"/>
      <c r="UNE45" s="845"/>
      <c r="UNF45" s="845"/>
      <c r="UNG45" s="845"/>
      <c r="UNH45" s="845"/>
      <c r="UNI45" s="921"/>
      <c r="UNJ45" s="845"/>
      <c r="UNK45" s="845"/>
      <c r="UNL45" s="845"/>
      <c r="UNM45" s="845"/>
      <c r="UNN45" s="845"/>
      <c r="UNO45" s="845"/>
      <c r="UNP45" s="845"/>
      <c r="UNQ45" s="921"/>
      <c r="UNR45" s="845"/>
      <c r="UNS45" s="845"/>
      <c r="UNT45" s="845"/>
      <c r="UNU45" s="845"/>
      <c r="UNV45" s="845"/>
      <c r="UNW45" s="845"/>
      <c r="UNX45" s="845"/>
      <c r="UNY45" s="921"/>
      <c r="UNZ45" s="845"/>
      <c r="UOA45" s="845"/>
      <c r="UOB45" s="845"/>
      <c r="UOC45" s="845"/>
      <c r="UOD45" s="845"/>
      <c r="UOE45" s="845"/>
      <c r="UOF45" s="845"/>
      <c r="UOG45" s="921"/>
      <c r="UOH45" s="845"/>
      <c r="UOI45" s="845"/>
      <c r="UOJ45" s="845"/>
      <c r="UOK45" s="845"/>
      <c r="UOL45" s="845"/>
      <c r="UOM45" s="845"/>
      <c r="UON45" s="845"/>
      <c r="UOO45" s="921"/>
      <c r="UOP45" s="845"/>
      <c r="UOQ45" s="845"/>
      <c r="UOR45" s="845"/>
      <c r="UOS45" s="845"/>
      <c r="UOT45" s="845"/>
      <c r="UOU45" s="845"/>
      <c r="UOV45" s="845"/>
      <c r="UOW45" s="921"/>
      <c r="UOX45" s="845"/>
      <c r="UOY45" s="845"/>
      <c r="UOZ45" s="845"/>
      <c r="UPA45" s="845"/>
      <c r="UPB45" s="845"/>
      <c r="UPC45" s="845"/>
      <c r="UPD45" s="845"/>
      <c r="UPE45" s="921"/>
      <c r="UPF45" s="845"/>
      <c r="UPG45" s="845"/>
      <c r="UPH45" s="845"/>
      <c r="UPI45" s="845"/>
      <c r="UPJ45" s="845"/>
      <c r="UPK45" s="845"/>
      <c r="UPL45" s="845"/>
      <c r="UPM45" s="921"/>
      <c r="UPN45" s="845"/>
      <c r="UPO45" s="845"/>
      <c r="UPP45" s="845"/>
      <c r="UPQ45" s="845"/>
      <c r="UPR45" s="845"/>
      <c r="UPS45" s="845"/>
      <c r="UPT45" s="845"/>
      <c r="UPU45" s="921"/>
      <c r="UPV45" s="845"/>
      <c r="UPW45" s="845"/>
      <c r="UPX45" s="845"/>
      <c r="UPY45" s="845"/>
      <c r="UPZ45" s="845"/>
      <c r="UQA45" s="845"/>
      <c r="UQB45" s="845"/>
      <c r="UQC45" s="921"/>
      <c r="UQD45" s="845"/>
      <c r="UQE45" s="845"/>
      <c r="UQF45" s="845"/>
      <c r="UQG45" s="845"/>
      <c r="UQH45" s="845"/>
      <c r="UQI45" s="845"/>
      <c r="UQJ45" s="845"/>
      <c r="UQK45" s="921"/>
      <c r="UQL45" s="845"/>
      <c r="UQM45" s="845"/>
      <c r="UQN45" s="845"/>
      <c r="UQO45" s="845"/>
      <c r="UQP45" s="845"/>
      <c r="UQQ45" s="845"/>
      <c r="UQR45" s="845"/>
      <c r="UQS45" s="921"/>
      <c r="UQT45" s="845"/>
      <c r="UQU45" s="845"/>
      <c r="UQV45" s="845"/>
      <c r="UQW45" s="845"/>
      <c r="UQX45" s="845"/>
      <c r="UQY45" s="845"/>
      <c r="UQZ45" s="845"/>
      <c r="URA45" s="921"/>
      <c r="URB45" s="845"/>
      <c r="URC45" s="845"/>
      <c r="URD45" s="845"/>
      <c r="URE45" s="845"/>
      <c r="URF45" s="845"/>
      <c r="URG45" s="845"/>
      <c r="URH45" s="845"/>
      <c r="URI45" s="921"/>
      <c r="URJ45" s="845"/>
      <c r="URK45" s="845"/>
      <c r="URL45" s="845"/>
      <c r="URM45" s="845"/>
      <c r="URN45" s="845"/>
      <c r="URO45" s="845"/>
      <c r="URP45" s="845"/>
      <c r="URQ45" s="921"/>
      <c r="URR45" s="845"/>
      <c r="URS45" s="845"/>
      <c r="URT45" s="845"/>
      <c r="URU45" s="845"/>
      <c r="URV45" s="845"/>
      <c r="URW45" s="845"/>
      <c r="URX45" s="845"/>
      <c r="URY45" s="921"/>
      <c r="URZ45" s="845"/>
      <c r="USA45" s="845"/>
      <c r="USB45" s="845"/>
      <c r="USC45" s="845"/>
      <c r="USD45" s="845"/>
      <c r="USE45" s="845"/>
      <c r="USF45" s="845"/>
      <c r="USG45" s="921"/>
      <c r="USH45" s="845"/>
      <c r="USI45" s="845"/>
      <c r="USJ45" s="845"/>
      <c r="USK45" s="845"/>
      <c r="USL45" s="845"/>
      <c r="USM45" s="845"/>
      <c r="USN45" s="845"/>
      <c r="USO45" s="921"/>
      <c r="USP45" s="845"/>
      <c r="USQ45" s="845"/>
      <c r="USR45" s="845"/>
      <c r="USS45" s="845"/>
      <c r="UST45" s="845"/>
      <c r="USU45" s="845"/>
      <c r="USV45" s="845"/>
      <c r="USW45" s="921"/>
      <c r="USX45" s="845"/>
      <c r="USY45" s="845"/>
      <c r="USZ45" s="845"/>
      <c r="UTA45" s="845"/>
      <c r="UTB45" s="845"/>
      <c r="UTC45" s="845"/>
      <c r="UTD45" s="845"/>
      <c r="UTE45" s="921"/>
      <c r="UTF45" s="845"/>
      <c r="UTG45" s="845"/>
      <c r="UTH45" s="845"/>
      <c r="UTI45" s="845"/>
      <c r="UTJ45" s="845"/>
      <c r="UTK45" s="845"/>
      <c r="UTL45" s="845"/>
      <c r="UTM45" s="921"/>
      <c r="UTN45" s="845"/>
      <c r="UTO45" s="845"/>
      <c r="UTP45" s="845"/>
      <c r="UTQ45" s="845"/>
      <c r="UTR45" s="845"/>
      <c r="UTS45" s="845"/>
      <c r="UTT45" s="845"/>
      <c r="UTU45" s="921"/>
      <c r="UTV45" s="845"/>
      <c r="UTW45" s="845"/>
      <c r="UTX45" s="845"/>
      <c r="UTY45" s="845"/>
      <c r="UTZ45" s="845"/>
      <c r="UUA45" s="845"/>
      <c r="UUB45" s="845"/>
      <c r="UUC45" s="921"/>
      <c r="UUD45" s="845"/>
      <c r="UUE45" s="845"/>
      <c r="UUF45" s="845"/>
      <c r="UUG45" s="845"/>
      <c r="UUH45" s="845"/>
      <c r="UUI45" s="845"/>
      <c r="UUJ45" s="845"/>
      <c r="UUK45" s="921"/>
      <c r="UUL45" s="845"/>
      <c r="UUM45" s="845"/>
      <c r="UUN45" s="845"/>
      <c r="UUO45" s="845"/>
      <c r="UUP45" s="845"/>
      <c r="UUQ45" s="845"/>
      <c r="UUR45" s="845"/>
      <c r="UUS45" s="921"/>
      <c r="UUT45" s="845"/>
      <c r="UUU45" s="845"/>
      <c r="UUV45" s="845"/>
      <c r="UUW45" s="845"/>
      <c r="UUX45" s="845"/>
      <c r="UUY45" s="845"/>
      <c r="UUZ45" s="845"/>
      <c r="UVA45" s="921"/>
      <c r="UVB45" s="845"/>
      <c r="UVC45" s="845"/>
      <c r="UVD45" s="845"/>
      <c r="UVE45" s="845"/>
      <c r="UVF45" s="845"/>
      <c r="UVG45" s="845"/>
      <c r="UVH45" s="845"/>
      <c r="UVI45" s="921"/>
      <c r="UVJ45" s="845"/>
      <c r="UVK45" s="845"/>
      <c r="UVL45" s="845"/>
      <c r="UVM45" s="845"/>
      <c r="UVN45" s="845"/>
      <c r="UVO45" s="845"/>
      <c r="UVP45" s="845"/>
      <c r="UVQ45" s="921"/>
      <c r="UVR45" s="845"/>
      <c r="UVS45" s="845"/>
      <c r="UVT45" s="845"/>
      <c r="UVU45" s="845"/>
      <c r="UVV45" s="845"/>
      <c r="UVW45" s="845"/>
      <c r="UVX45" s="845"/>
      <c r="UVY45" s="921"/>
      <c r="UVZ45" s="845"/>
      <c r="UWA45" s="845"/>
      <c r="UWB45" s="845"/>
      <c r="UWC45" s="845"/>
      <c r="UWD45" s="845"/>
      <c r="UWE45" s="845"/>
      <c r="UWF45" s="845"/>
      <c r="UWG45" s="921"/>
      <c r="UWH45" s="845"/>
      <c r="UWI45" s="845"/>
      <c r="UWJ45" s="845"/>
      <c r="UWK45" s="845"/>
      <c r="UWL45" s="845"/>
      <c r="UWM45" s="845"/>
      <c r="UWN45" s="845"/>
      <c r="UWO45" s="921"/>
      <c r="UWP45" s="845"/>
      <c r="UWQ45" s="845"/>
      <c r="UWR45" s="845"/>
      <c r="UWS45" s="845"/>
      <c r="UWT45" s="845"/>
      <c r="UWU45" s="845"/>
      <c r="UWV45" s="845"/>
      <c r="UWW45" s="921"/>
      <c r="UWX45" s="845"/>
      <c r="UWY45" s="845"/>
      <c r="UWZ45" s="845"/>
      <c r="UXA45" s="845"/>
      <c r="UXB45" s="845"/>
      <c r="UXC45" s="845"/>
      <c r="UXD45" s="845"/>
      <c r="UXE45" s="921"/>
      <c r="UXF45" s="845"/>
      <c r="UXG45" s="845"/>
      <c r="UXH45" s="845"/>
      <c r="UXI45" s="845"/>
      <c r="UXJ45" s="845"/>
      <c r="UXK45" s="845"/>
      <c r="UXL45" s="845"/>
      <c r="UXM45" s="921"/>
      <c r="UXN45" s="845"/>
      <c r="UXO45" s="845"/>
      <c r="UXP45" s="845"/>
      <c r="UXQ45" s="845"/>
      <c r="UXR45" s="845"/>
      <c r="UXS45" s="845"/>
      <c r="UXT45" s="845"/>
      <c r="UXU45" s="921"/>
      <c r="UXV45" s="845"/>
      <c r="UXW45" s="845"/>
      <c r="UXX45" s="845"/>
      <c r="UXY45" s="845"/>
      <c r="UXZ45" s="845"/>
      <c r="UYA45" s="845"/>
      <c r="UYB45" s="845"/>
      <c r="UYC45" s="921"/>
      <c r="UYD45" s="845"/>
      <c r="UYE45" s="845"/>
      <c r="UYF45" s="845"/>
      <c r="UYG45" s="845"/>
      <c r="UYH45" s="845"/>
      <c r="UYI45" s="845"/>
      <c r="UYJ45" s="845"/>
      <c r="UYK45" s="921"/>
      <c r="UYL45" s="845"/>
      <c r="UYM45" s="845"/>
      <c r="UYN45" s="845"/>
      <c r="UYO45" s="845"/>
      <c r="UYP45" s="845"/>
      <c r="UYQ45" s="845"/>
      <c r="UYR45" s="845"/>
      <c r="UYS45" s="921"/>
      <c r="UYT45" s="845"/>
      <c r="UYU45" s="845"/>
      <c r="UYV45" s="845"/>
      <c r="UYW45" s="845"/>
      <c r="UYX45" s="845"/>
      <c r="UYY45" s="845"/>
      <c r="UYZ45" s="845"/>
      <c r="UZA45" s="921"/>
      <c r="UZB45" s="845"/>
      <c r="UZC45" s="845"/>
      <c r="UZD45" s="845"/>
      <c r="UZE45" s="845"/>
      <c r="UZF45" s="845"/>
      <c r="UZG45" s="845"/>
      <c r="UZH45" s="845"/>
      <c r="UZI45" s="921"/>
      <c r="UZJ45" s="845"/>
      <c r="UZK45" s="845"/>
      <c r="UZL45" s="845"/>
      <c r="UZM45" s="845"/>
      <c r="UZN45" s="845"/>
      <c r="UZO45" s="845"/>
      <c r="UZP45" s="845"/>
      <c r="UZQ45" s="921"/>
      <c r="UZR45" s="845"/>
      <c r="UZS45" s="845"/>
      <c r="UZT45" s="845"/>
      <c r="UZU45" s="845"/>
      <c r="UZV45" s="845"/>
      <c r="UZW45" s="845"/>
      <c r="UZX45" s="845"/>
      <c r="UZY45" s="921"/>
      <c r="UZZ45" s="845"/>
      <c r="VAA45" s="845"/>
      <c r="VAB45" s="845"/>
      <c r="VAC45" s="845"/>
      <c r="VAD45" s="845"/>
      <c r="VAE45" s="845"/>
      <c r="VAF45" s="845"/>
      <c r="VAG45" s="921"/>
      <c r="VAH45" s="845"/>
      <c r="VAI45" s="845"/>
      <c r="VAJ45" s="845"/>
      <c r="VAK45" s="845"/>
      <c r="VAL45" s="845"/>
      <c r="VAM45" s="845"/>
      <c r="VAN45" s="845"/>
      <c r="VAO45" s="921"/>
      <c r="VAP45" s="845"/>
      <c r="VAQ45" s="845"/>
      <c r="VAR45" s="845"/>
      <c r="VAS45" s="845"/>
      <c r="VAT45" s="845"/>
      <c r="VAU45" s="845"/>
      <c r="VAV45" s="845"/>
      <c r="VAW45" s="921"/>
      <c r="VAX45" s="845"/>
      <c r="VAY45" s="845"/>
      <c r="VAZ45" s="845"/>
      <c r="VBA45" s="845"/>
      <c r="VBB45" s="845"/>
      <c r="VBC45" s="845"/>
      <c r="VBD45" s="845"/>
      <c r="VBE45" s="921"/>
      <c r="VBF45" s="845"/>
      <c r="VBG45" s="845"/>
      <c r="VBH45" s="845"/>
      <c r="VBI45" s="845"/>
      <c r="VBJ45" s="845"/>
      <c r="VBK45" s="845"/>
      <c r="VBL45" s="845"/>
      <c r="VBM45" s="921"/>
      <c r="VBN45" s="845"/>
      <c r="VBO45" s="845"/>
      <c r="VBP45" s="845"/>
      <c r="VBQ45" s="845"/>
      <c r="VBR45" s="845"/>
      <c r="VBS45" s="845"/>
      <c r="VBT45" s="845"/>
      <c r="VBU45" s="921"/>
      <c r="VBV45" s="845"/>
      <c r="VBW45" s="845"/>
      <c r="VBX45" s="845"/>
      <c r="VBY45" s="845"/>
      <c r="VBZ45" s="845"/>
      <c r="VCA45" s="845"/>
      <c r="VCB45" s="845"/>
      <c r="VCC45" s="921"/>
      <c r="VCD45" s="845"/>
      <c r="VCE45" s="845"/>
      <c r="VCF45" s="845"/>
      <c r="VCG45" s="845"/>
      <c r="VCH45" s="845"/>
      <c r="VCI45" s="845"/>
      <c r="VCJ45" s="845"/>
      <c r="VCK45" s="921"/>
      <c r="VCL45" s="845"/>
      <c r="VCM45" s="845"/>
      <c r="VCN45" s="845"/>
      <c r="VCO45" s="845"/>
      <c r="VCP45" s="845"/>
      <c r="VCQ45" s="845"/>
      <c r="VCR45" s="845"/>
      <c r="VCS45" s="921"/>
      <c r="VCT45" s="845"/>
      <c r="VCU45" s="845"/>
      <c r="VCV45" s="845"/>
      <c r="VCW45" s="845"/>
      <c r="VCX45" s="845"/>
      <c r="VCY45" s="845"/>
      <c r="VCZ45" s="845"/>
      <c r="VDA45" s="921"/>
      <c r="VDB45" s="845"/>
      <c r="VDC45" s="845"/>
      <c r="VDD45" s="845"/>
      <c r="VDE45" s="845"/>
      <c r="VDF45" s="845"/>
      <c r="VDG45" s="845"/>
      <c r="VDH45" s="845"/>
      <c r="VDI45" s="921"/>
      <c r="VDJ45" s="845"/>
      <c r="VDK45" s="845"/>
      <c r="VDL45" s="845"/>
      <c r="VDM45" s="845"/>
      <c r="VDN45" s="845"/>
      <c r="VDO45" s="845"/>
      <c r="VDP45" s="845"/>
      <c r="VDQ45" s="921"/>
      <c r="VDR45" s="845"/>
      <c r="VDS45" s="845"/>
      <c r="VDT45" s="845"/>
      <c r="VDU45" s="845"/>
      <c r="VDV45" s="845"/>
      <c r="VDW45" s="845"/>
      <c r="VDX45" s="845"/>
      <c r="VDY45" s="921"/>
      <c r="VDZ45" s="845"/>
      <c r="VEA45" s="845"/>
      <c r="VEB45" s="845"/>
      <c r="VEC45" s="845"/>
      <c r="VED45" s="845"/>
      <c r="VEE45" s="845"/>
      <c r="VEF45" s="845"/>
      <c r="VEG45" s="921"/>
      <c r="VEH45" s="845"/>
      <c r="VEI45" s="845"/>
      <c r="VEJ45" s="845"/>
      <c r="VEK45" s="845"/>
      <c r="VEL45" s="845"/>
      <c r="VEM45" s="845"/>
      <c r="VEN45" s="845"/>
      <c r="VEO45" s="921"/>
      <c r="VEP45" s="845"/>
      <c r="VEQ45" s="845"/>
      <c r="VER45" s="845"/>
      <c r="VES45" s="845"/>
      <c r="VET45" s="845"/>
      <c r="VEU45" s="845"/>
      <c r="VEV45" s="845"/>
      <c r="VEW45" s="921"/>
      <c r="VEX45" s="845"/>
      <c r="VEY45" s="845"/>
      <c r="VEZ45" s="845"/>
      <c r="VFA45" s="845"/>
      <c r="VFB45" s="845"/>
      <c r="VFC45" s="845"/>
      <c r="VFD45" s="845"/>
      <c r="VFE45" s="921"/>
      <c r="VFF45" s="845"/>
      <c r="VFG45" s="845"/>
      <c r="VFH45" s="845"/>
      <c r="VFI45" s="845"/>
      <c r="VFJ45" s="845"/>
      <c r="VFK45" s="845"/>
      <c r="VFL45" s="845"/>
      <c r="VFM45" s="921"/>
      <c r="VFN45" s="845"/>
      <c r="VFO45" s="845"/>
      <c r="VFP45" s="845"/>
      <c r="VFQ45" s="845"/>
      <c r="VFR45" s="845"/>
      <c r="VFS45" s="845"/>
      <c r="VFT45" s="845"/>
      <c r="VFU45" s="921"/>
      <c r="VFV45" s="845"/>
      <c r="VFW45" s="845"/>
      <c r="VFX45" s="845"/>
      <c r="VFY45" s="845"/>
      <c r="VFZ45" s="845"/>
      <c r="VGA45" s="845"/>
      <c r="VGB45" s="845"/>
      <c r="VGC45" s="921"/>
      <c r="VGD45" s="845"/>
      <c r="VGE45" s="845"/>
      <c r="VGF45" s="845"/>
      <c r="VGG45" s="845"/>
      <c r="VGH45" s="845"/>
      <c r="VGI45" s="845"/>
      <c r="VGJ45" s="845"/>
      <c r="VGK45" s="921"/>
      <c r="VGL45" s="845"/>
      <c r="VGM45" s="845"/>
      <c r="VGN45" s="845"/>
      <c r="VGO45" s="845"/>
      <c r="VGP45" s="845"/>
      <c r="VGQ45" s="845"/>
      <c r="VGR45" s="845"/>
      <c r="VGS45" s="921"/>
      <c r="VGT45" s="845"/>
      <c r="VGU45" s="845"/>
      <c r="VGV45" s="845"/>
      <c r="VGW45" s="845"/>
      <c r="VGX45" s="845"/>
      <c r="VGY45" s="845"/>
      <c r="VGZ45" s="845"/>
      <c r="VHA45" s="921"/>
      <c r="VHB45" s="845"/>
      <c r="VHC45" s="845"/>
      <c r="VHD45" s="845"/>
      <c r="VHE45" s="845"/>
      <c r="VHF45" s="845"/>
      <c r="VHG45" s="845"/>
      <c r="VHH45" s="845"/>
      <c r="VHI45" s="921"/>
      <c r="VHJ45" s="845"/>
      <c r="VHK45" s="845"/>
      <c r="VHL45" s="845"/>
      <c r="VHM45" s="845"/>
      <c r="VHN45" s="845"/>
      <c r="VHO45" s="845"/>
      <c r="VHP45" s="845"/>
      <c r="VHQ45" s="921"/>
      <c r="VHR45" s="845"/>
      <c r="VHS45" s="845"/>
      <c r="VHT45" s="845"/>
      <c r="VHU45" s="845"/>
      <c r="VHV45" s="845"/>
      <c r="VHW45" s="845"/>
      <c r="VHX45" s="845"/>
      <c r="VHY45" s="921"/>
      <c r="VHZ45" s="845"/>
      <c r="VIA45" s="845"/>
      <c r="VIB45" s="845"/>
      <c r="VIC45" s="845"/>
      <c r="VID45" s="845"/>
      <c r="VIE45" s="845"/>
      <c r="VIF45" s="845"/>
      <c r="VIG45" s="921"/>
      <c r="VIH45" s="845"/>
      <c r="VII45" s="845"/>
      <c r="VIJ45" s="845"/>
      <c r="VIK45" s="845"/>
      <c r="VIL45" s="845"/>
      <c r="VIM45" s="845"/>
      <c r="VIN45" s="845"/>
      <c r="VIO45" s="921"/>
      <c r="VIP45" s="845"/>
      <c r="VIQ45" s="845"/>
      <c r="VIR45" s="845"/>
      <c r="VIS45" s="845"/>
      <c r="VIT45" s="845"/>
      <c r="VIU45" s="845"/>
      <c r="VIV45" s="845"/>
      <c r="VIW45" s="921"/>
      <c r="VIX45" s="845"/>
      <c r="VIY45" s="845"/>
      <c r="VIZ45" s="845"/>
      <c r="VJA45" s="845"/>
      <c r="VJB45" s="845"/>
      <c r="VJC45" s="845"/>
      <c r="VJD45" s="845"/>
      <c r="VJE45" s="921"/>
      <c r="VJF45" s="845"/>
      <c r="VJG45" s="845"/>
      <c r="VJH45" s="845"/>
      <c r="VJI45" s="845"/>
      <c r="VJJ45" s="845"/>
      <c r="VJK45" s="845"/>
      <c r="VJL45" s="845"/>
      <c r="VJM45" s="921"/>
      <c r="VJN45" s="845"/>
      <c r="VJO45" s="845"/>
      <c r="VJP45" s="845"/>
      <c r="VJQ45" s="845"/>
      <c r="VJR45" s="845"/>
      <c r="VJS45" s="845"/>
      <c r="VJT45" s="845"/>
      <c r="VJU45" s="921"/>
      <c r="VJV45" s="845"/>
      <c r="VJW45" s="845"/>
      <c r="VJX45" s="845"/>
      <c r="VJY45" s="845"/>
      <c r="VJZ45" s="845"/>
      <c r="VKA45" s="845"/>
      <c r="VKB45" s="845"/>
      <c r="VKC45" s="921"/>
      <c r="VKD45" s="845"/>
      <c r="VKE45" s="845"/>
      <c r="VKF45" s="845"/>
      <c r="VKG45" s="845"/>
      <c r="VKH45" s="845"/>
      <c r="VKI45" s="845"/>
      <c r="VKJ45" s="845"/>
      <c r="VKK45" s="921"/>
      <c r="VKL45" s="845"/>
      <c r="VKM45" s="845"/>
      <c r="VKN45" s="845"/>
      <c r="VKO45" s="845"/>
      <c r="VKP45" s="845"/>
      <c r="VKQ45" s="845"/>
      <c r="VKR45" s="845"/>
      <c r="VKS45" s="921"/>
      <c r="VKT45" s="845"/>
      <c r="VKU45" s="845"/>
      <c r="VKV45" s="845"/>
      <c r="VKW45" s="845"/>
      <c r="VKX45" s="845"/>
      <c r="VKY45" s="845"/>
      <c r="VKZ45" s="845"/>
      <c r="VLA45" s="921"/>
      <c r="VLB45" s="845"/>
      <c r="VLC45" s="845"/>
      <c r="VLD45" s="845"/>
      <c r="VLE45" s="845"/>
      <c r="VLF45" s="845"/>
      <c r="VLG45" s="845"/>
      <c r="VLH45" s="845"/>
      <c r="VLI45" s="921"/>
      <c r="VLJ45" s="845"/>
      <c r="VLK45" s="845"/>
      <c r="VLL45" s="845"/>
      <c r="VLM45" s="845"/>
      <c r="VLN45" s="845"/>
      <c r="VLO45" s="845"/>
      <c r="VLP45" s="845"/>
      <c r="VLQ45" s="921"/>
      <c r="VLR45" s="845"/>
      <c r="VLS45" s="845"/>
      <c r="VLT45" s="845"/>
      <c r="VLU45" s="845"/>
      <c r="VLV45" s="845"/>
      <c r="VLW45" s="845"/>
      <c r="VLX45" s="845"/>
      <c r="VLY45" s="921"/>
      <c r="VLZ45" s="845"/>
      <c r="VMA45" s="845"/>
      <c r="VMB45" s="845"/>
      <c r="VMC45" s="845"/>
      <c r="VMD45" s="845"/>
      <c r="VME45" s="845"/>
      <c r="VMF45" s="845"/>
      <c r="VMG45" s="921"/>
      <c r="VMH45" s="845"/>
      <c r="VMI45" s="845"/>
      <c r="VMJ45" s="845"/>
      <c r="VMK45" s="845"/>
      <c r="VML45" s="845"/>
      <c r="VMM45" s="845"/>
      <c r="VMN45" s="845"/>
      <c r="VMO45" s="921"/>
      <c r="VMP45" s="845"/>
      <c r="VMQ45" s="845"/>
      <c r="VMR45" s="845"/>
      <c r="VMS45" s="845"/>
      <c r="VMT45" s="845"/>
      <c r="VMU45" s="845"/>
      <c r="VMV45" s="845"/>
      <c r="VMW45" s="921"/>
      <c r="VMX45" s="845"/>
      <c r="VMY45" s="845"/>
      <c r="VMZ45" s="845"/>
      <c r="VNA45" s="845"/>
      <c r="VNB45" s="845"/>
      <c r="VNC45" s="845"/>
      <c r="VND45" s="845"/>
      <c r="VNE45" s="921"/>
      <c r="VNF45" s="845"/>
      <c r="VNG45" s="845"/>
      <c r="VNH45" s="845"/>
      <c r="VNI45" s="845"/>
      <c r="VNJ45" s="845"/>
      <c r="VNK45" s="845"/>
      <c r="VNL45" s="845"/>
      <c r="VNM45" s="921"/>
      <c r="VNN45" s="845"/>
      <c r="VNO45" s="845"/>
      <c r="VNP45" s="845"/>
      <c r="VNQ45" s="845"/>
      <c r="VNR45" s="845"/>
      <c r="VNS45" s="845"/>
      <c r="VNT45" s="845"/>
      <c r="VNU45" s="921"/>
      <c r="VNV45" s="845"/>
      <c r="VNW45" s="845"/>
      <c r="VNX45" s="845"/>
      <c r="VNY45" s="845"/>
      <c r="VNZ45" s="845"/>
      <c r="VOA45" s="845"/>
      <c r="VOB45" s="845"/>
      <c r="VOC45" s="921"/>
      <c r="VOD45" s="845"/>
      <c r="VOE45" s="845"/>
      <c r="VOF45" s="845"/>
      <c r="VOG45" s="845"/>
      <c r="VOH45" s="845"/>
      <c r="VOI45" s="845"/>
      <c r="VOJ45" s="845"/>
      <c r="VOK45" s="921"/>
      <c r="VOL45" s="845"/>
      <c r="VOM45" s="845"/>
      <c r="VON45" s="845"/>
      <c r="VOO45" s="845"/>
      <c r="VOP45" s="845"/>
      <c r="VOQ45" s="845"/>
      <c r="VOR45" s="845"/>
      <c r="VOS45" s="921"/>
      <c r="VOT45" s="845"/>
      <c r="VOU45" s="845"/>
      <c r="VOV45" s="845"/>
      <c r="VOW45" s="845"/>
      <c r="VOX45" s="845"/>
      <c r="VOY45" s="845"/>
      <c r="VOZ45" s="845"/>
      <c r="VPA45" s="921"/>
      <c r="VPB45" s="845"/>
      <c r="VPC45" s="845"/>
      <c r="VPD45" s="845"/>
      <c r="VPE45" s="845"/>
      <c r="VPF45" s="845"/>
      <c r="VPG45" s="845"/>
      <c r="VPH45" s="845"/>
      <c r="VPI45" s="921"/>
      <c r="VPJ45" s="845"/>
      <c r="VPK45" s="845"/>
      <c r="VPL45" s="845"/>
      <c r="VPM45" s="845"/>
      <c r="VPN45" s="845"/>
      <c r="VPO45" s="845"/>
      <c r="VPP45" s="845"/>
      <c r="VPQ45" s="921"/>
      <c r="VPR45" s="845"/>
      <c r="VPS45" s="845"/>
      <c r="VPT45" s="845"/>
      <c r="VPU45" s="845"/>
      <c r="VPV45" s="845"/>
      <c r="VPW45" s="845"/>
      <c r="VPX45" s="845"/>
      <c r="VPY45" s="921"/>
      <c r="VPZ45" s="845"/>
      <c r="VQA45" s="845"/>
      <c r="VQB45" s="845"/>
      <c r="VQC45" s="845"/>
      <c r="VQD45" s="845"/>
      <c r="VQE45" s="845"/>
      <c r="VQF45" s="845"/>
      <c r="VQG45" s="921"/>
      <c r="VQH45" s="845"/>
      <c r="VQI45" s="845"/>
      <c r="VQJ45" s="845"/>
      <c r="VQK45" s="845"/>
      <c r="VQL45" s="845"/>
      <c r="VQM45" s="845"/>
      <c r="VQN45" s="845"/>
      <c r="VQO45" s="921"/>
      <c r="VQP45" s="845"/>
      <c r="VQQ45" s="845"/>
      <c r="VQR45" s="845"/>
      <c r="VQS45" s="845"/>
      <c r="VQT45" s="845"/>
      <c r="VQU45" s="845"/>
      <c r="VQV45" s="845"/>
      <c r="VQW45" s="921"/>
      <c r="VQX45" s="845"/>
      <c r="VQY45" s="845"/>
      <c r="VQZ45" s="845"/>
      <c r="VRA45" s="845"/>
      <c r="VRB45" s="845"/>
      <c r="VRC45" s="845"/>
      <c r="VRD45" s="845"/>
      <c r="VRE45" s="921"/>
      <c r="VRF45" s="845"/>
      <c r="VRG45" s="845"/>
      <c r="VRH45" s="845"/>
      <c r="VRI45" s="845"/>
      <c r="VRJ45" s="845"/>
      <c r="VRK45" s="845"/>
      <c r="VRL45" s="845"/>
      <c r="VRM45" s="921"/>
      <c r="VRN45" s="845"/>
      <c r="VRO45" s="845"/>
      <c r="VRP45" s="845"/>
      <c r="VRQ45" s="845"/>
      <c r="VRR45" s="845"/>
      <c r="VRS45" s="845"/>
      <c r="VRT45" s="845"/>
      <c r="VRU45" s="921"/>
      <c r="VRV45" s="845"/>
      <c r="VRW45" s="845"/>
      <c r="VRX45" s="845"/>
      <c r="VRY45" s="845"/>
      <c r="VRZ45" s="845"/>
      <c r="VSA45" s="845"/>
      <c r="VSB45" s="845"/>
      <c r="VSC45" s="921"/>
      <c r="VSD45" s="845"/>
      <c r="VSE45" s="845"/>
      <c r="VSF45" s="845"/>
      <c r="VSG45" s="845"/>
      <c r="VSH45" s="845"/>
      <c r="VSI45" s="845"/>
      <c r="VSJ45" s="845"/>
      <c r="VSK45" s="921"/>
      <c r="VSL45" s="845"/>
      <c r="VSM45" s="845"/>
      <c r="VSN45" s="845"/>
      <c r="VSO45" s="845"/>
      <c r="VSP45" s="845"/>
      <c r="VSQ45" s="845"/>
      <c r="VSR45" s="845"/>
      <c r="VSS45" s="921"/>
      <c r="VST45" s="845"/>
      <c r="VSU45" s="845"/>
      <c r="VSV45" s="845"/>
      <c r="VSW45" s="845"/>
      <c r="VSX45" s="845"/>
      <c r="VSY45" s="845"/>
      <c r="VSZ45" s="845"/>
      <c r="VTA45" s="921"/>
      <c r="VTB45" s="845"/>
      <c r="VTC45" s="845"/>
      <c r="VTD45" s="845"/>
      <c r="VTE45" s="845"/>
      <c r="VTF45" s="845"/>
      <c r="VTG45" s="845"/>
      <c r="VTH45" s="845"/>
      <c r="VTI45" s="921"/>
      <c r="VTJ45" s="845"/>
      <c r="VTK45" s="845"/>
      <c r="VTL45" s="845"/>
      <c r="VTM45" s="845"/>
      <c r="VTN45" s="845"/>
      <c r="VTO45" s="845"/>
      <c r="VTP45" s="845"/>
      <c r="VTQ45" s="921"/>
      <c r="VTR45" s="845"/>
      <c r="VTS45" s="845"/>
      <c r="VTT45" s="845"/>
      <c r="VTU45" s="845"/>
      <c r="VTV45" s="845"/>
      <c r="VTW45" s="845"/>
      <c r="VTX45" s="845"/>
      <c r="VTY45" s="921"/>
      <c r="VTZ45" s="845"/>
      <c r="VUA45" s="845"/>
      <c r="VUB45" s="845"/>
      <c r="VUC45" s="845"/>
      <c r="VUD45" s="845"/>
      <c r="VUE45" s="845"/>
      <c r="VUF45" s="845"/>
      <c r="VUG45" s="921"/>
      <c r="VUH45" s="845"/>
      <c r="VUI45" s="845"/>
      <c r="VUJ45" s="845"/>
      <c r="VUK45" s="845"/>
      <c r="VUL45" s="845"/>
      <c r="VUM45" s="845"/>
      <c r="VUN45" s="845"/>
      <c r="VUO45" s="921"/>
      <c r="VUP45" s="845"/>
      <c r="VUQ45" s="845"/>
      <c r="VUR45" s="845"/>
      <c r="VUS45" s="845"/>
      <c r="VUT45" s="845"/>
      <c r="VUU45" s="845"/>
      <c r="VUV45" s="845"/>
      <c r="VUW45" s="921"/>
      <c r="VUX45" s="845"/>
      <c r="VUY45" s="845"/>
      <c r="VUZ45" s="845"/>
      <c r="VVA45" s="845"/>
      <c r="VVB45" s="845"/>
      <c r="VVC45" s="845"/>
      <c r="VVD45" s="845"/>
      <c r="VVE45" s="921"/>
      <c r="VVF45" s="845"/>
      <c r="VVG45" s="845"/>
      <c r="VVH45" s="845"/>
      <c r="VVI45" s="845"/>
      <c r="VVJ45" s="845"/>
      <c r="VVK45" s="845"/>
      <c r="VVL45" s="845"/>
      <c r="VVM45" s="921"/>
      <c r="VVN45" s="845"/>
      <c r="VVO45" s="845"/>
      <c r="VVP45" s="845"/>
      <c r="VVQ45" s="845"/>
      <c r="VVR45" s="845"/>
      <c r="VVS45" s="845"/>
      <c r="VVT45" s="845"/>
      <c r="VVU45" s="921"/>
      <c r="VVV45" s="845"/>
      <c r="VVW45" s="845"/>
      <c r="VVX45" s="845"/>
      <c r="VVY45" s="845"/>
      <c r="VVZ45" s="845"/>
      <c r="VWA45" s="845"/>
      <c r="VWB45" s="845"/>
      <c r="VWC45" s="921"/>
      <c r="VWD45" s="845"/>
      <c r="VWE45" s="845"/>
      <c r="VWF45" s="845"/>
      <c r="VWG45" s="845"/>
      <c r="VWH45" s="845"/>
      <c r="VWI45" s="845"/>
      <c r="VWJ45" s="845"/>
      <c r="VWK45" s="921"/>
      <c r="VWL45" s="845"/>
      <c r="VWM45" s="845"/>
      <c r="VWN45" s="845"/>
      <c r="VWO45" s="845"/>
      <c r="VWP45" s="845"/>
      <c r="VWQ45" s="845"/>
      <c r="VWR45" s="845"/>
      <c r="VWS45" s="921"/>
      <c r="VWT45" s="845"/>
      <c r="VWU45" s="845"/>
      <c r="VWV45" s="845"/>
      <c r="VWW45" s="845"/>
      <c r="VWX45" s="845"/>
      <c r="VWY45" s="845"/>
      <c r="VWZ45" s="845"/>
      <c r="VXA45" s="921"/>
      <c r="VXB45" s="845"/>
      <c r="VXC45" s="845"/>
      <c r="VXD45" s="845"/>
      <c r="VXE45" s="845"/>
      <c r="VXF45" s="845"/>
      <c r="VXG45" s="845"/>
      <c r="VXH45" s="845"/>
      <c r="VXI45" s="921"/>
      <c r="VXJ45" s="845"/>
      <c r="VXK45" s="845"/>
      <c r="VXL45" s="845"/>
      <c r="VXM45" s="845"/>
      <c r="VXN45" s="845"/>
      <c r="VXO45" s="845"/>
      <c r="VXP45" s="845"/>
      <c r="VXQ45" s="921"/>
      <c r="VXR45" s="845"/>
      <c r="VXS45" s="845"/>
      <c r="VXT45" s="845"/>
      <c r="VXU45" s="845"/>
      <c r="VXV45" s="845"/>
      <c r="VXW45" s="845"/>
      <c r="VXX45" s="845"/>
      <c r="VXY45" s="921"/>
      <c r="VXZ45" s="845"/>
      <c r="VYA45" s="845"/>
      <c r="VYB45" s="845"/>
      <c r="VYC45" s="845"/>
      <c r="VYD45" s="845"/>
      <c r="VYE45" s="845"/>
      <c r="VYF45" s="845"/>
      <c r="VYG45" s="921"/>
      <c r="VYH45" s="845"/>
      <c r="VYI45" s="845"/>
      <c r="VYJ45" s="845"/>
      <c r="VYK45" s="845"/>
      <c r="VYL45" s="845"/>
      <c r="VYM45" s="845"/>
      <c r="VYN45" s="845"/>
      <c r="VYO45" s="921"/>
      <c r="VYP45" s="845"/>
      <c r="VYQ45" s="845"/>
      <c r="VYR45" s="845"/>
      <c r="VYS45" s="845"/>
      <c r="VYT45" s="845"/>
      <c r="VYU45" s="845"/>
      <c r="VYV45" s="845"/>
      <c r="VYW45" s="921"/>
      <c r="VYX45" s="845"/>
      <c r="VYY45" s="845"/>
      <c r="VYZ45" s="845"/>
      <c r="VZA45" s="845"/>
      <c r="VZB45" s="845"/>
      <c r="VZC45" s="845"/>
      <c r="VZD45" s="845"/>
      <c r="VZE45" s="921"/>
      <c r="VZF45" s="845"/>
      <c r="VZG45" s="845"/>
      <c r="VZH45" s="845"/>
      <c r="VZI45" s="845"/>
      <c r="VZJ45" s="845"/>
      <c r="VZK45" s="845"/>
      <c r="VZL45" s="845"/>
      <c r="VZM45" s="921"/>
      <c r="VZN45" s="845"/>
      <c r="VZO45" s="845"/>
      <c r="VZP45" s="845"/>
      <c r="VZQ45" s="845"/>
      <c r="VZR45" s="845"/>
      <c r="VZS45" s="845"/>
      <c r="VZT45" s="845"/>
      <c r="VZU45" s="921"/>
      <c r="VZV45" s="845"/>
      <c r="VZW45" s="845"/>
      <c r="VZX45" s="845"/>
      <c r="VZY45" s="845"/>
      <c r="VZZ45" s="845"/>
      <c r="WAA45" s="845"/>
      <c r="WAB45" s="845"/>
      <c r="WAC45" s="921"/>
      <c r="WAD45" s="845"/>
      <c r="WAE45" s="845"/>
      <c r="WAF45" s="845"/>
      <c r="WAG45" s="845"/>
      <c r="WAH45" s="845"/>
      <c r="WAI45" s="845"/>
      <c r="WAJ45" s="845"/>
      <c r="WAK45" s="921"/>
      <c r="WAL45" s="845"/>
      <c r="WAM45" s="845"/>
      <c r="WAN45" s="845"/>
      <c r="WAO45" s="845"/>
      <c r="WAP45" s="845"/>
      <c r="WAQ45" s="845"/>
      <c r="WAR45" s="845"/>
      <c r="WAS45" s="921"/>
      <c r="WAT45" s="845"/>
      <c r="WAU45" s="845"/>
      <c r="WAV45" s="845"/>
      <c r="WAW45" s="845"/>
      <c r="WAX45" s="845"/>
      <c r="WAY45" s="845"/>
      <c r="WAZ45" s="845"/>
      <c r="WBA45" s="921"/>
      <c r="WBB45" s="845"/>
      <c r="WBC45" s="845"/>
      <c r="WBD45" s="845"/>
      <c r="WBE45" s="845"/>
      <c r="WBF45" s="845"/>
      <c r="WBG45" s="845"/>
      <c r="WBH45" s="845"/>
      <c r="WBI45" s="921"/>
      <c r="WBJ45" s="845"/>
      <c r="WBK45" s="845"/>
      <c r="WBL45" s="845"/>
      <c r="WBM45" s="845"/>
      <c r="WBN45" s="845"/>
      <c r="WBO45" s="845"/>
      <c r="WBP45" s="845"/>
      <c r="WBQ45" s="921"/>
      <c r="WBR45" s="845"/>
      <c r="WBS45" s="845"/>
      <c r="WBT45" s="845"/>
      <c r="WBU45" s="845"/>
      <c r="WBV45" s="845"/>
      <c r="WBW45" s="845"/>
      <c r="WBX45" s="845"/>
      <c r="WBY45" s="921"/>
      <c r="WBZ45" s="845"/>
      <c r="WCA45" s="845"/>
      <c r="WCB45" s="845"/>
      <c r="WCC45" s="845"/>
      <c r="WCD45" s="845"/>
      <c r="WCE45" s="845"/>
      <c r="WCF45" s="845"/>
      <c r="WCG45" s="921"/>
      <c r="WCH45" s="845"/>
      <c r="WCI45" s="845"/>
      <c r="WCJ45" s="845"/>
      <c r="WCK45" s="845"/>
      <c r="WCL45" s="845"/>
      <c r="WCM45" s="845"/>
      <c r="WCN45" s="845"/>
      <c r="WCO45" s="921"/>
      <c r="WCP45" s="845"/>
      <c r="WCQ45" s="845"/>
      <c r="WCR45" s="845"/>
      <c r="WCS45" s="845"/>
      <c r="WCT45" s="845"/>
      <c r="WCU45" s="845"/>
      <c r="WCV45" s="845"/>
      <c r="WCW45" s="921"/>
      <c r="WCX45" s="845"/>
      <c r="WCY45" s="845"/>
      <c r="WCZ45" s="845"/>
      <c r="WDA45" s="845"/>
      <c r="WDB45" s="845"/>
      <c r="WDC45" s="845"/>
      <c r="WDD45" s="845"/>
      <c r="WDE45" s="921"/>
      <c r="WDF45" s="845"/>
      <c r="WDG45" s="845"/>
      <c r="WDH45" s="845"/>
      <c r="WDI45" s="845"/>
      <c r="WDJ45" s="845"/>
      <c r="WDK45" s="845"/>
      <c r="WDL45" s="845"/>
      <c r="WDM45" s="921"/>
      <c r="WDN45" s="845"/>
      <c r="WDO45" s="845"/>
      <c r="WDP45" s="845"/>
      <c r="WDQ45" s="845"/>
      <c r="WDR45" s="845"/>
      <c r="WDS45" s="845"/>
      <c r="WDT45" s="845"/>
      <c r="WDU45" s="921"/>
      <c r="WDV45" s="845"/>
      <c r="WDW45" s="845"/>
      <c r="WDX45" s="845"/>
      <c r="WDY45" s="845"/>
      <c r="WDZ45" s="845"/>
      <c r="WEA45" s="845"/>
      <c r="WEB45" s="845"/>
      <c r="WEC45" s="921"/>
      <c r="WED45" s="845"/>
      <c r="WEE45" s="845"/>
      <c r="WEF45" s="845"/>
      <c r="WEG45" s="845"/>
      <c r="WEH45" s="845"/>
      <c r="WEI45" s="845"/>
      <c r="WEJ45" s="845"/>
      <c r="WEK45" s="921"/>
      <c r="WEL45" s="845"/>
      <c r="WEM45" s="845"/>
      <c r="WEN45" s="845"/>
      <c r="WEO45" s="845"/>
      <c r="WEP45" s="845"/>
      <c r="WEQ45" s="845"/>
      <c r="WER45" s="845"/>
      <c r="WES45" s="921"/>
      <c r="WET45" s="845"/>
      <c r="WEU45" s="845"/>
      <c r="WEV45" s="845"/>
      <c r="WEW45" s="845"/>
      <c r="WEX45" s="845"/>
      <c r="WEY45" s="845"/>
      <c r="WEZ45" s="845"/>
      <c r="WFA45" s="921"/>
      <c r="WFB45" s="845"/>
      <c r="WFC45" s="845"/>
      <c r="WFD45" s="845"/>
      <c r="WFE45" s="845"/>
      <c r="WFF45" s="845"/>
      <c r="WFG45" s="845"/>
      <c r="WFH45" s="845"/>
      <c r="WFI45" s="921"/>
      <c r="WFJ45" s="845"/>
      <c r="WFK45" s="845"/>
      <c r="WFL45" s="845"/>
      <c r="WFM45" s="845"/>
      <c r="WFN45" s="845"/>
      <c r="WFO45" s="845"/>
      <c r="WFP45" s="845"/>
      <c r="WFQ45" s="921"/>
      <c r="WFR45" s="845"/>
      <c r="WFS45" s="845"/>
      <c r="WFT45" s="845"/>
      <c r="WFU45" s="845"/>
      <c r="WFV45" s="845"/>
      <c r="WFW45" s="845"/>
      <c r="WFX45" s="845"/>
      <c r="WFY45" s="921"/>
      <c r="WFZ45" s="845"/>
      <c r="WGA45" s="845"/>
      <c r="WGB45" s="845"/>
      <c r="WGC45" s="845"/>
      <c r="WGD45" s="845"/>
      <c r="WGE45" s="845"/>
      <c r="WGF45" s="845"/>
      <c r="WGG45" s="921"/>
      <c r="WGH45" s="845"/>
      <c r="WGI45" s="845"/>
      <c r="WGJ45" s="845"/>
      <c r="WGK45" s="845"/>
      <c r="WGL45" s="845"/>
      <c r="WGM45" s="845"/>
      <c r="WGN45" s="845"/>
      <c r="WGO45" s="921"/>
      <c r="WGP45" s="845"/>
      <c r="WGQ45" s="845"/>
      <c r="WGR45" s="845"/>
      <c r="WGS45" s="845"/>
      <c r="WGT45" s="845"/>
      <c r="WGU45" s="845"/>
      <c r="WGV45" s="845"/>
      <c r="WGW45" s="921"/>
      <c r="WGX45" s="845"/>
      <c r="WGY45" s="845"/>
      <c r="WGZ45" s="845"/>
      <c r="WHA45" s="845"/>
      <c r="WHB45" s="845"/>
      <c r="WHC45" s="845"/>
      <c r="WHD45" s="845"/>
      <c r="WHE45" s="921"/>
      <c r="WHF45" s="845"/>
      <c r="WHG45" s="845"/>
      <c r="WHH45" s="845"/>
      <c r="WHI45" s="845"/>
      <c r="WHJ45" s="845"/>
      <c r="WHK45" s="845"/>
      <c r="WHL45" s="845"/>
      <c r="WHM45" s="921"/>
      <c r="WHN45" s="845"/>
      <c r="WHO45" s="845"/>
      <c r="WHP45" s="845"/>
      <c r="WHQ45" s="845"/>
      <c r="WHR45" s="845"/>
      <c r="WHS45" s="845"/>
      <c r="WHT45" s="845"/>
      <c r="WHU45" s="921"/>
      <c r="WHV45" s="845"/>
      <c r="WHW45" s="845"/>
      <c r="WHX45" s="845"/>
      <c r="WHY45" s="845"/>
      <c r="WHZ45" s="845"/>
      <c r="WIA45" s="845"/>
      <c r="WIB45" s="845"/>
      <c r="WIC45" s="921"/>
      <c r="WID45" s="845"/>
      <c r="WIE45" s="845"/>
      <c r="WIF45" s="845"/>
      <c r="WIG45" s="845"/>
      <c r="WIH45" s="845"/>
      <c r="WII45" s="845"/>
      <c r="WIJ45" s="845"/>
      <c r="WIK45" s="921"/>
      <c r="WIL45" s="845"/>
      <c r="WIM45" s="845"/>
      <c r="WIN45" s="845"/>
      <c r="WIO45" s="845"/>
      <c r="WIP45" s="845"/>
      <c r="WIQ45" s="845"/>
      <c r="WIR45" s="845"/>
      <c r="WIS45" s="921"/>
      <c r="WIT45" s="845"/>
      <c r="WIU45" s="845"/>
      <c r="WIV45" s="845"/>
      <c r="WIW45" s="845"/>
      <c r="WIX45" s="845"/>
      <c r="WIY45" s="845"/>
      <c r="WIZ45" s="845"/>
      <c r="WJA45" s="921"/>
      <c r="WJB45" s="845"/>
      <c r="WJC45" s="845"/>
      <c r="WJD45" s="845"/>
      <c r="WJE45" s="845"/>
      <c r="WJF45" s="845"/>
      <c r="WJG45" s="845"/>
      <c r="WJH45" s="845"/>
      <c r="WJI45" s="921"/>
      <c r="WJJ45" s="845"/>
      <c r="WJK45" s="845"/>
      <c r="WJL45" s="845"/>
      <c r="WJM45" s="845"/>
      <c r="WJN45" s="845"/>
      <c r="WJO45" s="845"/>
      <c r="WJP45" s="845"/>
      <c r="WJQ45" s="921"/>
      <c r="WJR45" s="845"/>
      <c r="WJS45" s="845"/>
      <c r="WJT45" s="845"/>
      <c r="WJU45" s="845"/>
      <c r="WJV45" s="845"/>
      <c r="WJW45" s="845"/>
      <c r="WJX45" s="845"/>
      <c r="WJY45" s="921"/>
      <c r="WJZ45" s="845"/>
      <c r="WKA45" s="845"/>
      <c r="WKB45" s="845"/>
      <c r="WKC45" s="845"/>
      <c r="WKD45" s="845"/>
      <c r="WKE45" s="845"/>
      <c r="WKF45" s="845"/>
      <c r="WKG45" s="921"/>
      <c r="WKH45" s="845"/>
      <c r="WKI45" s="845"/>
      <c r="WKJ45" s="845"/>
      <c r="WKK45" s="845"/>
      <c r="WKL45" s="845"/>
      <c r="WKM45" s="845"/>
      <c r="WKN45" s="845"/>
      <c r="WKO45" s="921"/>
      <c r="WKP45" s="845"/>
      <c r="WKQ45" s="845"/>
      <c r="WKR45" s="845"/>
      <c r="WKS45" s="845"/>
      <c r="WKT45" s="845"/>
      <c r="WKU45" s="845"/>
      <c r="WKV45" s="845"/>
      <c r="WKW45" s="921"/>
      <c r="WKX45" s="845"/>
      <c r="WKY45" s="845"/>
      <c r="WKZ45" s="845"/>
      <c r="WLA45" s="845"/>
      <c r="WLB45" s="845"/>
      <c r="WLC45" s="845"/>
      <c r="WLD45" s="845"/>
      <c r="WLE45" s="921"/>
      <c r="WLF45" s="845"/>
      <c r="WLG45" s="845"/>
      <c r="WLH45" s="845"/>
      <c r="WLI45" s="845"/>
      <c r="WLJ45" s="845"/>
      <c r="WLK45" s="845"/>
      <c r="WLL45" s="845"/>
      <c r="WLM45" s="921"/>
      <c r="WLN45" s="845"/>
      <c r="WLO45" s="845"/>
      <c r="WLP45" s="845"/>
      <c r="WLQ45" s="845"/>
      <c r="WLR45" s="845"/>
      <c r="WLS45" s="845"/>
      <c r="WLT45" s="845"/>
      <c r="WLU45" s="921"/>
      <c r="WLV45" s="845"/>
      <c r="WLW45" s="845"/>
      <c r="WLX45" s="845"/>
      <c r="WLY45" s="845"/>
      <c r="WLZ45" s="845"/>
      <c r="WMA45" s="845"/>
      <c r="WMB45" s="845"/>
      <c r="WMC45" s="921"/>
      <c r="WMD45" s="845"/>
      <c r="WME45" s="845"/>
      <c r="WMF45" s="845"/>
      <c r="WMG45" s="845"/>
      <c r="WMH45" s="845"/>
      <c r="WMI45" s="845"/>
      <c r="WMJ45" s="845"/>
      <c r="WMK45" s="921"/>
      <c r="WML45" s="845"/>
      <c r="WMM45" s="845"/>
      <c r="WMN45" s="845"/>
      <c r="WMO45" s="845"/>
      <c r="WMP45" s="845"/>
      <c r="WMQ45" s="845"/>
      <c r="WMR45" s="845"/>
      <c r="WMS45" s="921"/>
      <c r="WMT45" s="845"/>
      <c r="WMU45" s="845"/>
      <c r="WMV45" s="845"/>
      <c r="WMW45" s="845"/>
      <c r="WMX45" s="845"/>
      <c r="WMY45" s="845"/>
      <c r="WMZ45" s="845"/>
      <c r="WNA45" s="921"/>
      <c r="WNB45" s="845"/>
      <c r="WNC45" s="845"/>
      <c r="WND45" s="845"/>
      <c r="WNE45" s="845"/>
      <c r="WNF45" s="845"/>
      <c r="WNG45" s="845"/>
      <c r="WNH45" s="845"/>
      <c r="WNI45" s="921"/>
      <c r="WNJ45" s="845"/>
      <c r="WNK45" s="845"/>
      <c r="WNL45" s="845"/>
      <c r="WNM45" s="845"/>
      <c r="WNN45" s="845"/>
      <c r="WNO45" s="845"/>
      <c r="WNP45" s="845"/>
      <c r="WNQ45" s="921"/>
      <c r="WNR45" s="845"/>
      <c r="WNS45" s="845"/>
      <c r="WNT45" s="845"/>
      <c r="WNU45" s="845"/>
      <c r="WNV45" s="845"/>
      <c r="WNW45" s="845"/>
      <c r="WNX45" s="845"/>
      <c r="WNY45" s="921"/>
      <c r="WNZ45" s="845"/>
      <c r="WOA45" s="845"/>
      <c r="WOB45" s="845"/>
      <c r="WOC45" s="845"/>
      <c r="WOD45" s="845"/>
      <c r="WOE45" s="845"/>
      <c r="WOF45" s="845"/>
      <c r="WOG45" s="921"/>
      <c r="WOH45" s="845"/>
      <c r="WOI45" s="845"/>
      <c r="WOJ45" s="845"/>
      <c r="WOK45" s="845"/>
      <c r="WOL45" s="845"/>
      <c r="WOM45" s="845"/>
      <c r="WON45" s="845"/>
      <c r="WOO45" s="921"/>
      <c r="WOP45" s="845"/>
      <c r="WOQ45" s="845"/>
      <c r="WOR45" s="845"/>
      <c r="WOS45" s="845"/>
      <c r="WOT45" s="845"/>
      <c r="WOU45" s="845"/>
      <c r="WOV45" s="845"/>
      <c r="WOW45" s="921"/>
      <c r="WOX45" s="845"/>
      <c r="WOY45" s="845"/>
      <c r="WOZ45" s="845"/>
      <c r="WPA45" s="845"/>
      <c r="WPB45" s="845"/>
      <c r="WPC45" s="845"/>
      <c r="WPD45" s="845"/>
      <c r="WPE45" s="921"/>
      <c r="WPF45" s="845"/>
      <c r="WPG45" s="845"/>
      <c r="WPH45" s="845"/>
      <c r="WPI45" s="845"/>
      <c r="WPJ45" s="845"/>
      <c r="WPK45" s="845"/>
      <c r="WPL45" s="845"/>
      <c r="WPM45" s="921"/>
      <c r="WPN45" s="845"/>
      <c r="WPO45" s="845"/>
      <c r="WPP45" s="845"/>
      <c r="WPQ45" s="845"/>
      <c r="WPR45" s="845"/>
      <c r="WPS45" s="845"/>
      <c r="WPT45" s="845"/>
      <c r="WPU45" s="921"/>
      <c r="WPV45" s="845"/>
      <c r="WPW45" s="845"/>
      <c r="WPX45" s="845"/>
      <c r="WPY45" s="845"/>
      <c r="WPZ45" s="845"/>
      <c r="WQA45" s="845"/>
      <c r="WQB45" s="845"/>
      <c r="WQC45" s="921"/>
      <c r="WQD45" s="845"/>
      <c r="WQE45" s="845"/>
      <c r="WQF45" s="845"/>
      <c r="WQG45" s="845"/>
      <c r="WQH45" s="845"/>
      <c r="WQI45" s="845"/>
      <c r="WQJ45" s="845"/>
      <c r="WQK45" s="921"/>
      <c r="WQL45" s="845"/>
      <c r="WQM45" s="845"/>
      <c r="WQN45" s="845"/>
      <c r="WQO45" s="845"/>
      <c r="WQP45" s="845"/>
      <c r="WQQ45" s="845"/>
      <c r="WQR45" s="845"/>
      <c r="WQS45" s="921"/>
      <c r="WQT45" s="845"/>
      <c r="WQU45" s="845"/>
      <c r="WQV45" s="845"/>
      <c r="WQW45" s="845"/>
      <c r="WQX45" s="845"/>
      <c r="WQY45" s="845"/>
      <c r="WQZ45" s="845"/>
      <c r="WRA45" s="921"/>
      <c r="WRB45" s="845"/>
      <c r="WRC45" s="845"/>
      <c r="WRD45" s="845"/>
      <c r="WRE45" s="845"/>
      <c r="WRF45" s="845"/>
      <c r="WRG45" s="845"/>
      <c r="WRH45" s="845"/>
      <c r="WRI45" s="921"/>
      <c r="WRJ45" s="845"/>
      <c r="WRK45" s="845"/>
      <c r="WRL45" s="845"/>
      <c r="WRM45" s="845"/>
      <c r="WRN45" s="845"/>
      <c r="WRO45" s="845"/>
      <c r="WRP45" s="845"/>
      <c r="WRQ45" s="921"/>
      <c r="WRR45" s="845"/>
      <c r="WRS45" s="845"/>
      <c r="WRT45" s="845"/>
      <c r="WRU45" s="845"/>
      <c r="WRV45" s="845"/>
      <c r="WRW45" s="845"/>
      <c r="WRX45" s="845"/>
      <c r="WRY45" s="921"/>
      <c r="WRZ45" s="845"/>
      <c r="WSA45" s="845"/>
      <c r="WSB45" s="845"/>
      <c r="WSC45" s="845"/>
      <c r="WSD45" s="845"/>
      <c r="WSE45" s="845"/>
      <c r="WSF45" s="845"/>
      <c r="WSG45" s="921"/>
      <c r="WSH45" s="845"/>
      <c r="WSI45" s="845"/>
      <c r="WSJ45" s="845"/>
      <c r="WSK45" s="845"/>
      <c r="WSL45" s="845"/>
      <c r="WSM45" s="845"/>
      <c r="WSN45" s="845"/>
      <c r="WSO45" s="921"/>
      <c r="WSP45" s="845"/>
      <c r="WSQ45" s="845"/>
      <c r="WSR45" s="845"/>
      <c r="WSS45" s="845"/>
      <c r="WST45" s="845"/>
      <c r="WSU45" s="845"/>
      <c r="WSV45" s="845"/>
      <c r="WSW45" s="921"/>
      <c r="WSX45" s="845"/>
      <c r="WSY45" s="845"/>
      <c r="WSZ45" s="845"/>
      <c r="WTA45" s="845"/>
      <c r="WTB45" s="845"/>
      <c r="WTC45" s="845"/>
      <c r="WTD45" s="845"/>
      <c r="WTE45" s="921"/>
      <c r="WTF45" s="845"/>
      <c r="WTG45" s="845"/>
      <c r="WTH45" s="845"/>
      <c r="WTI45" s="845"/>
      <c r="WTJ45" s="845"/>
      <c r="WTK45" s="845"/>
      <c r="WTL45" s="845"/>
      <c r="WTM45" s="921"/>
      <c r="WTN45" s="845"/>
      <c r="WTO45" s="845"/>
      <c r="WTP45" s="845"/>
      <c r="WTQ45" s="845"/>
      <c r="WTR45" s="845"/>
      <c r="WTS45" s="845"/>
      <c r="WTT45" s="845"/>
      <c r="WTU45" s="921"/>
      <c r="WTV45" s="845"/>
      <c r="WTW45" s="845"/>
      <c r="WTX45" s="845"/>
      <c r="WTY45" s="845"/>
      <c r="WTZ45" s="845"/>
      <c r="WUA45" s="845"/>
      <c r="WUB45" s="845"/>
      <c r="WUC45" s="921"/>
      <c r="WUD45" s="845"/>
      <c r="WUE45" s="845"/>
      <c r="WUF45" s="845"/>
      <c r="WUG45" s="845"/>
      <c r="WUH45" s="845"/>
      <c r="WUI45" s="845"/>
      <c r="WUJ45" s="845"/>
      <c r="WUK45" s="921"/>
      <c r="WUL45" s="845"/>
      <c r="WUM45" s="845"/>
      <c r="WUN45" s="845"/>
      <c r="WUO45" s="845"/>
      <c r="WUP45" s="845"/>
      <c r="WUQ45" s="845"/>
      <c r="WUR45" s="845"/>
      <c r="WUS45" s="921"/>
      <c r="WUT45" s="845"/>
      <c r="WUU45" s="845"/>
      <c r="WUV45" s="845"/>
      <c r="WUW45" s="845"/>
      <c r="WUX45" s="845"/>
      <c r="WUY45" s="845"/>
      <c r="WUZ45" s="845"/>
      <c r="WVA45" s="921"/>
      <c r="WVB45" s="845"/>
      <c r="WVC45" s="845"/>
      <c r="WVD45" s="845"/>
      <c r="WVE45" s="845"/>
      <c r="WVF45" s="845"/>
      <c r="WVG45" s="845"/>
      <c r="WVH45" s="845"/>
      <c r="WVI45" s="921"/>
      <c r="WVJ45" s="845"/>
      <c r="WVK45" s="845"/>
      <c r="WVL45" s="845"/>
      <c r="WVM45" s="845"/>
      <c r="WVN45" s="845"/>
      <c r="WVO45" s="845"/>
      <c r="WVP45" s="845"/>
      <c r="WVQ45" s="921"/>
      <c r="WVR45" s="845"/>
      <c r="WVS45" s="845"/>
      <c r="WVT45" s="845"/>
      <c r="WVU45" s="845"/>
      <c r="WVV45" s="845"/>
      <c r="WVW45" s="845"/>
      <c r="WVX45" s="845"/>
      <c r="WVY45" s="921"/>
      <c r="WVZ45" s="845"/>
      <c r="WWA45" s="845"/>
      <c r="WWB45" s="845"/>
      <c r="WWC45" s="845"/>
      <c r="WWD45" s="845"/>
      <c r="WWE45" s="845"/>
      <c r="WWF45" s="845"/>
      <c r="WWG45" s="921"/>
      <c r="WWH45" s="845"/>
      <c r="WWI45" s="845"/>
      <c r="WWJ45" s="845"/>
      <c r="WWK45" s="845"/>
      <c r="WWL45" s="845"/>
      <c r="WWM45" s="845"/>
      <c r="WWN45" s="845"/>
      <c r="WWO45" s="921"/>
      <c r="WWP45" s="845"/>
      <c r="WWQ45" s="845"/>
      <c r="WWR45" s="845"/>
      <c r="WWS45" s="845"/>
      <c r="WWT45" s="845"/>
      <c r="WWU45" s="845"/>
      <c r="WWV45" s="845"/>
      <c r="WWW45" s="921"/>
      <c r="WWX45" s="845"/>
      <c r="WWY45" s="845"/>
      <c r="WWZ45" s="845"/>
      <c r="WXA45" s="845"/>
      <c r="WXB45" s="845"/>
      <c r="WXC45" s="845"/>
      <c r="WXD45" s="845"/>
      <c r="WXE45" s="921"/>
      <c r="WXF45" s="845"/>
      <c r="WXG45" s="845"/>
      <c r="WXH45" s="845"/>
      <c r="WXI45" s="845"/>
      <c r="WXJ45" s="845"/>
      <c r="WXK45" s="845"/>
      <c r="WXL45" s="845"/>
      <c r="WXM45" s="921"/>
      <c r="WXN45" s="845"/>
      <c r="WXO45" s="845"/>
      <c r="WXP45" s="845"/>
      <c r="WXQ45" s="845"/>
      <c r="WXR45" s="845"/>
      <c r="WXS45" s="845"/>
      <c r="WXT45" s="845"/>
      <c r="WXU45" s="921"/>
      <c r="WXV45" s="845"/>
      <c r="WXW45" s="845"/>
      <c r="WXX45" s="845"/>
      <c r="WXY45" s="845"/>
      <c r="WXZ45" s="845"/>
      <c r="WYA45" s="845"/>
      <c r="WYB45" s="845"/>
      <c r="WYC45" s="921"/>
      <c r="WYD45" s="845"/>
      <c r="WYE45" s="845"/>
      <c r="WYF45" s="845"/>
      <c r="WYG45" s="845"/>
      <c r="WYH45" s="845"/>
      <c r="WYI45" s="845"/>
      <c r="WYJ45" s="845"/>
      <c r="WYK45" s="921"/>
      <c r="WYL45" s="845"/>
      <c r="WYM45" s="845"/>
      <c r="WYN45" s="845"/>
      <c r="WYO45" s="845"/>
      <c r="WYP45" s="845"/>
      <c r="WYQ45" s="845"/>
      <c r="WYR45" s="845"/>
      <c r="WYS45" s="921"/>
      <c r="WYT45" s="845"/>
      <c r="WYU45" s="845"/>
      <c r="WYV45" s="845"/>
      <c r="WYW45" s="845"/>
      <c r="WYX45" s="845"/>
      <c r="WYY45" s="845"/>
      <c r="WYZ45" s="845"/>
      <c r="WZA45" s="921"/>
      <c r="WZB45" s="845"/>
      <c r="WZC45" s="845"/>
      <c r="WZD45" s="845"/>
      <c r="WZE45" s="845"/>
      <c r="WZF45" s="845"/>
      <c r="WZG45" s="845"/>
      <c r="WZH45" s="845"/>
      <c r="WZI45" s="921"/>
      <c r="WZJ45" s="845"/>
      <c r="WZK45" s="845"/>
      <c r="WZL45" s="845"/>
      <c r="WZM45" s="845"/>
      <c r="WZN45" s="845"/>
      <c r="WZO45" s="845"/>
      <c r="WZP45" s="845"/>
      <c r="WZQ45" s="921"/>
      <c r="WZR45" s="845"/>
      <c r="WZS45" s="845"/>
      <c r="WZT45" s="845"/>
      <c r="WZU45" s="845"/>
      <c r="WZV45" s="845"/>
      <c r="WZW45" s="845"/>
      <c r="WZX45" s="845"/>
      <c r="WZY45" s="921"/>
      <c r="WZZ45" s="845"/>
      <c r="XAA45" s="845"/>
      <c r="XAB45" s="845"/>
      <c r="XAC45" s="845"/>
      <c r="XAD45" s="845"/>
      <c r="XAE45" s="845"/>
      <c r="XAF45" s="845"/>
      <c r="XAG45" s="921"/>
      <c r="XAH45" s="845"/>
      <c r="XAI45" s="845"/>
      <c r="XAJ45" s="845"/>
      <c r="XAK45" s="845"/>
      <c r="XAL45" s="845"/>
      <c r="XAM45" s="845"/>
      <c r="XAN45" s="845"/>
      <c r="XAO45" s="921"/>
      <c r="XAP45" s="845"/>
      <c r="XAQ45" s="845"/>
      <c r="XAR45" s="845"/>
      <c r="XAS45" s="845"/>
      <c r="XAT45" s="845"/>
      <c r="XAU45" s="845"/>
      <c r="XAV45" s="845"/>
      <c r="XAW45" s="921"/>
      <c r="XAX45" s="845"/>
      <c r="XAY45" s="845"/>
      <c r="XAZ45" s="845"/>
      <c r="XBA45" s="845"/>
      <c r="XBB45" s="845"/>
      <c r="XBC45" s="845"/>
      <c r="XBD45" s="845"/>
      <c r="XBE45" s="921"/>
      <c r="XBF45" s="845"/>
      <c r="XBG45" s="845"/>
      <c r="XBH45" s="845"/>
      <c r="XBI45" s="845"/>
      <c r="XBJ45" s="845"/>
      <c r="XBK45" s="845"/>
      <c r="XBL45" s="845"/>
      <c r="XBM45" s="921"/>
      <c r="XBN45" s="845"/>
      <c r="XBO45" s="845"/>
      <c r="XBP45" s="845"/>
      <c r="XBQ45" s="845"/>
      <c r="XBR45" s="845"/>
      <c r="XBS45" s="845"/>
      <c r="XBT45" s="845"/>
      <c r="XBU45" s="921"/>
      <c r="XBV45" s="845"/>
      <c r="XBW45" s="845"/>
      <c r="XBX45" s="845"/>
      <c r="XBY45" s="845"/>
      <c r="XBZ45" s="845"/>
      <c r="XCA45" s="845"/>
      <c r="XCB45" s="845"/>
      <c r="XCC45" s="921"/>
      <c r="XCD45" s="845"/>
      <c r="XCE45" s="845"/>
      <c r="XCF45" s="845"/>
      <c r="XCG45" s="845"/>
      <c r="XCH45" s="845"/>
      <c r="XCI45" s="845"/>
      <c r="XCJ45" s="845"/>
      <c r="XCK45" s="921"/>
      <c r="XCL45" s="845"/>
      <c r="XCM45" s="845"/>
      <c r="XCN45" s="845"/>
      <c r="XCO45" s="845"/>
      <c r="XCP45" s="845"/>
      <c r="XCQ45" s="845"/>
      <c r="XCR45" s="845"/>
      <c r="XCS45" s="921"/>
      <c r="XCT45" s="845"/>
      <c r="XCU45" s="845"/>
      <c r="XCV45" s="845"/>
      <c r="XCW45" s="845"/>
      <c r="XCX45" s="845"/>
      <c r="XCY45" s="845"/>
      <c r="XCZ45" s="845"/>
      <c r="XDA45" s="921"/>
      <c r="XDB45" s="845"/>
      <c r="XDC45" s="845"/>
      <c r="XDD45" s="845"/>
      <c r="XDE45" s="845"/>
      <c r="XDF45" s="845"/>
      <c r="XDG45" s="845"/>
      <c r="XDH45" s="845"/>
      <c r="XDI45" s="921"/>
      <c r="XDJ45" s="845"/>
      <c r="XDK45" s="845"/>
      <c r="XDL45" s="845"/>
      <c r="XDM45" s="845"/>
      <c r="XDN45" s="845"/>
      <c r="XDO45" s="845"/>
      <c r="XDP45" s="845"/>
      <c r="XDQ45" s="921"/>
      <c r="XDR45" s="845"/>
      <c r="XDS45" s="845"/>
      <c r="XDT45" s="845"/>
      <c r="XDU45" s="845"/>
      <c r="XDV45" s="845"/>
      <c r="XDW45" s="845"/>
      <c r="XDX45" s="845"/>
      <c r="XDY45" s="921"/>
      <c r="XDZ45" s="845"/>
      <c r="XEA45" s="845"/>
      <c r="XEB45" s="845"/>
      <c r="XEC45" s="845"/>
      <c r="XED45" s="845"/>
      <c r="XEE45" s="845"/>
      <c r="XEF45" s="845"/>
      <c r="XEG45" s="921"/>
      <c r="XEH45" s="845"/>
      <c r="XEI45" s="845"/>
      <c r="XEJ45" s="845"/>
      <c r="XEK45" s="845"/>
      <c r="XEL45" s="845"/>
      <c r="XEM45" s="845"/>
      <c r="XEN45" s="845"/>
      <c r="XEO45" s="921"/>
      <c r="XEP45" s="845"/>
      <c r="XEQ45" s="845"/>
      <c r="XER45" s="845"/>
      <c r="XES45" s="845"/>
      <c r="XET45" s="845"/>
      <c r="XEU45" s="845"/>
      <c r="XEV45" s="845"/>
      <c r="XEW45" s="921"/>
      <c r="XEX45" s="845"/>
      <c r="XEY45" s="845"/>
      <c r="XEZ45" s="845"/>
      <c r="XFA45" s="845"/>
      <c r="XFB45" s="845"/>
      <c r="XFC45" s="845"/>
      <c r="XFD45" s="845"/>
    </row>
    <row r="46" spans="1:16384" ht="35.25" customHeight="1" x14ac:dyDescent="0.3">
      <c r="A46" s="948"/>
      <c r="B46" s="1017" t="s">
        <v>2045</v>
      </c>
      <c r="C46" s="1017"/>
      <c r="D46" s="1017"/>
      <c r="E46" s="1017"/>
      <c r="F46" s="1017"/>
      <c r="G46" s="1017"/>
      <c r="H46" s="1017"/>
      <c r="I46" s="1017"/>
      <c r="J46" s="125"/>
    </row>
    <row r="47" spans="1:16384" ht="60.5" customHeight="1" x14ac:dyDescent="0.3">
      <c r="A47" s="948"/>
      <c r="B47" s="855"/>
      <c r="C47" s="879"/>
      <c r="D47" s="879"/>
      <c r="E47" s="879"/>
      <c r="F47" s="879"/>
      <c r="G47" s="879"/>
      <c r="H47" s="879"/>
      <c r="I47" s="881"/>
      <c r="J47" s="98"/>
    </row>
    <row r="48" spans="1:16384" ht="3" customHeight="1" x14ac:dyDescent="0.35">
      <c r="A48" s="948"/>
      <c r="B48" s="1106"/>
      <c r="C48" s="945"/>
      <c r="D48" s="945"/>
      <c r="E48" s="945"/>
      <c r="F48" s="945"/>
      <c r="G48" s="945"/>
      <c r="H48" s="945"/>
      <c r="I48" s="945"/>
      <c r="J48" s="98"/>
    </row>
    <row r="49" spans="1:13" ht="41.15" customHeight="1" x14ac:dyDescent="0.4">
      <c r="A49" s="948"/>
      <c r="B49" s="920" t="s">
        <v>1748</v>
      </c>
      <c r="C49" s="920"/>
      <c r="D49" s="920"/>
      <c r="E49" s="920"/>
      <c r="F49" s="920"/>
      <c r="G49" s="920"/>
      <c r="H49" s="920"/>
      <c r="I49" s="920"/>
      <c r="J49" s="98"/>
    </row>
    <row r="50" spans="1:13" ht="10.5" customHeight="1" x14ac:dyDescent="0.3">
      <c r="A50" s="948"/>
      <c r="B50" s="968"/>
      <c r="C50" s="968"/>
      <c r="D50" s="968"/>
      <c r="E50" s="968"/>
      <c r="F50" s="968"/>
      <c r="G50" s="968"/>
      <c r="H50" s="968"/>
      <c r="I50" s="968"/>
      <c r="J50" s="98"/>
    </row>
    <row r="51" spans="1:13" ht="15" customHeight="1" x14ac:dyDescent="0.35">
      <c r="A51" s="948"/>
      <c r="B51" s="959" t="s">
        <v>1749</v>
      </c>
      <c r="C51" s="960"/>
      <c r="D51" s="870" t="s">
        <v>1747</v>
      </c>
      <c r="E51" s="1128"/>
      <c r="F51" s="1128"/>
      <c r="G51" s="1128"/>
      <c r="H51" s="1128"/>
      <c r="I51" s="388"/>
      <c r="J51" s="98"/>
      <c r="M51" s="127"/>
    </row>
    <row r="52" spans="1:13" ht="5.5" customHeight="1" x14ac:dyDescent="0.35">
      <c r="A52" s="948"/>
      <c r="B52" s="1138"/>
      <c r="C52" s="893"/>
      <c r="D52" s="893"/>
      <c r="E52" s="893"/>
      <c r="F52" s="893"/>
      <c r="G52" s="893"/>
      <c r="H52" s="893"/>
      <c r="I52" s="893"/>
      <c r="J52" s="163"/>
      <c r="M52" s="127"/>
    </row>
    <row r="53" spans="1:13" ht="15" customHeight="1" x14ac:dyDescent="0.35">
      <c r="A53" s="948"/>
      <c r="B53" s="959" t="s">
        <v>2178</v>
      </c>
      <c r="C53" s="1121"/>
      <c r="D53" s="1122"/>
      <c r="E53" s="850"/>
      <c r="F53" s="86"/>
      <c r="G53" s="1105"/>
      <c r="H53" s="893"/>
      <c r="I53" s="893"/>
      <c r="J53" s="822"/>
      <c r="K53" s="822"/>
      <c r="L53" s="822"/>
      <c r="M53" s="822"/>
    </row>
    <row r="54" spans="1:13" ht="3" customHeight="1" x14ac:dyDescent="0.35">
      <c r="A54" s="948"/>
      <c r="B54" s="1138"/>
      <c r="C54" s="893"/>
      <c r="D54" s="893"/>
      <c r="E54" s="893"/>
      <c r="F54" s="893"/>
      <c r="G54" s="893"/>
      <c r="H54" s="893"/>
      <c r="I54" s="893"/>
      <c r="J54" s="163"/>
    </row>
    <row r="55" spans="1:13" ht="49.5" customHeight="1" x14ac:dyDescent="0.3">
      <c r="A55" s="948"/>
      <c r="B55" s="994" t="s">
        <v>2219</v>
      </c>
      <c r="C55" s="994"/>
      <c r="D55" s="994"/>
      <c r="E55" s="994"/>
      <c r="F55" s="994"/>
      <c r="G55" s="994"/>
      <c r="H55" s="994"/>
      <c r="I55" s="994"/>
      <c r="J55" s="98"/>
    </row>
    <row r="56" spans="1:13" ht="85.5" customHeight="1" x14ac:dyDescent="0.3">
      <c r="A56" s="948"/>
      <c r="B56" s="855"/>
      <c r="C56" s="879"/>
      <c r="D56" s="879"/>
      <c r="E56" s="879"/>
      <c r="F56" s="879"/>
      <c r="G56" s="879"/>
      <c r="H56" s="879"/>
      <c r="I56" s="881"/>
      <c r="J56" s="98"/>
    </row>
    <row r="57" spans="1:13" s="122" customFormat="1" ht="24.65" customHeight="1" x14ac:dyDescent="0.3">
      <c r="A57" s="948"/>
      <c r="B57" s="1135"/>
      <c r="C57" s="1136"/>
      <c r="D57" s="1136"/>
      <c r="E57" s="1136"/>
      <c r="F57" s="1136"/>
      <c r="G57" s="1136"/>
      <c r="H57" s="1136"/>
      <c r="I57" s="1136"/>
      <c r="J57" s="145"/>
    </row>
    <row r="58" spans="1:13" ht="19.5" customHeight="1" x14ac:dyDescent="0.3">
      <c r="A58" s="948"/>
      <c r="B58" s="923" t="s">
        <v>2109</v>
      </c>
      <c r="C58" s="924"/>
      <c r="D58" s="924"/>
      <c r="E58" s="924"/>
      <c r="F58" s="924"/>
      <c r="G58" s="870" t="s">
        <v>9</v>
      </c>
      <c r="H58" s="925"/>
      <c r="I58" s="926"/>
      <c r="J58" s="98"/>
      <c r="M58" s="126"/>
    </row>
    <row r="59" spans="1:13" ht="29.15" customHeight="1" x14ac:dyDescent="0.3">
      <c r="A59" s="948"/>
      <c r="B59" s="1137" t="s">
        <v>2104</v>
      </c>
      <c r="C59" s="1134"/>
      <c r="D59" s="1134"/>
      <c r="E59" s="1134"/>
      <c r="F59" s="1134"/>
      <c r="G59" s="1134"/>
      <c r="H59" s="1134"/>
      <c r="I59" s="1134"/>
      <c r="J59" s="98"/>
    </row>
    <row r="60" spans="1:13" ht="95.5" customHeight="1" x14ac:dyDescent="0.3">
      <c r="A60" s="948"/>
      <c r="B60" s="855"/>
      <c r="C60" s="879"/>
      <c r="D60" s="879"/>
      <c r="E60" s="879"/>
      <c r="F60" s="879"/>
      <c r="G60" s="879"/>
      <c r="H60" s="879"/>
      <c r="I60" s="881"/>
      <c r="J60" s="98"/>
    </row>
    <row r="61" spans="1:13" ht="21.65" customHeight="1" x14ac:dyDescent="0.3">
      <c r="A61" s="948"/>
      <c r="B61" s="891"/>
      <c r="C61" s="891"/>
      <c r="D61" s="891"/>
      <c r="E61" s="891"/>
      <c r="F61" s="891"/>
      <c r="G61" s="891"/>
      <c r="H61" s="891"/>
      <c r="I61" s="891"/>
      <c r="J61" s="98"/>
    </row>
    <row r="62" spans="1:13" s="24" customFormat="1" ht="45" customHeight="1" x14ac:dyDescent="0.3">
      <c r="A62" s="948"/>
      <c r="B62" s="1133" t="s">
        <v>2220</v>
      </c>
      <c r="C62" s="1134"/>
      <c r="D62" s="1134"/>
      <c r="E62" s="1134"/>
      <c r="F62" s="1134"/>
      <c r="G62" s="1134"/>
      <c r="H62" s="1134"/>
      <c r="I62" s="1134"/>
      <c r="J62" s="48"/>
    </row>
    <row r="63" spans="1:13" s="24" customFormat="1" ht="111" customHeight="1" x14ac:dyDescent="0.3">
      <c r="A63" s="948"/>
      <c r="B63" s="855"/>
      <c r="C63" s="879"/>
      <c r="D63" s="879"/>
      <c r="E63" s="879"/>
      <c r="F63" s="879"/>
      <c r="G63" s="879"/>
      <c r="H63" s="879"/>
      <c r="I63" s="881"/>
      <c r="J63" s="48"/>
    </row>
    <row r="64" spans="1:13" ht="38.25" customHeight="1" x14ac:dyDescent="0.4">
      <c r="A64" s="948"/>
      <c r="B64" s="1041" t="s">
        <v>1891</v>
      </c>
      <c r="C64" s="1041"/>
      <c r="D64" s="1041"/>
      <c r="E64" s="1041"/>
      <c r="F64" s="1041"/>
      <c r="G64" s="1041"/>
      <c r="H64" s="1041"/>
      <c r="I64" s="1041"/>
      <c r="J64" s="98"/>
    </row>
    <row r="65" spans="1:13" ht="15.5" x14ac:dyDescent="0.35">
      <c r="A65" s="948"/>
      <c r="B65" s="877" t="s">
        <v>1760</v>
      </c>
      <c r="C65" s="877"/>
      <c r="D65" s="878"/>
      <c r="E65" s="53" t="s">
        <v>9</v>
      </c>
      <c r="F65" s="929"/>
      <c r="G65" s="893"/>
      <c r="H65" s="893"/>
      <c r="I65" s="893"/>
      <c r="J65" s="98"/>
    </row>
    <row r="66" spans="1:13" ht="15.5" x14ac:dyDescent="0.35">
      <c r="A66" s="948"/>
      <c r="B66" s="877" t="s">
        <v>1761</v>
      </c>
      <c r="C66" s="877"/>
      <c r="D66" s="878"/>
      <c r="E66" s="53" t="s">
        <v>9</v>
      </c>
      <c r="F66" s="929"/>
      <c r="G66" s="893"/>
      <c r="H66" s="893"/>
      <c r="I66" s="893"/>
      <c r="J66" s="98"/>
    </row>
    <row r="67" spans="1:13" ht="15.5" x14ac:dyDescent="0.35">
      <c r="A67" s="948"/>
      <c r="B67" s="877" t="s">
        <v>2250</v>
      </c>
      <c r="C67" s="399"/>
      <c r="D67" s="399"/>
      <c r="E67" s="53" t="s">
        <v>9</v>
      </c>
      <c r="F67" s="389"/>
      <c r="G67" s="385"/>
      <c r="H67" s="385"/>
      <c r="I67" s="385"/>
      <c r="J67" s="386"/>
    </row>
    <row r="68" spans="1:13" ht="15.5" x14ac:dyDescent="0.35">
      <c r="A68" s="948"/>
      <c r="B68" s="877" t="s">
        <v>2251</v>
      </c>
      <c r="C68" s="399"/>
      <c r="D68" s="399"/>
      <c r="E68" s="53" t="s">
        <v>9</v>
      </c>
      <c r="F68" s="389"/>
      <c r="G68" s="385"/>
      <c r="H68" s="385"/>
      <c r="I68" s="385"/>
      <c r="J68" s="386"/>
    </row>
    <row r="69" spans="1:13" ht="15.5" x14ac:dyDescent="0.35">
      <c r="A69" s="948"/>
      <c r="B69" s="877" t="s">
        <v>2270</v>
      </c>
      <c r="C69" s="399"/>
      <c r="D69" s="399"/>
      <c r="E69" s="53" t="s">
        <v>9</v>
      </c>
      <c r="F69" s="389"/>
      <c r="G69" s="390"/>
      <c r="H69" s="390"/>
      <c r="I69" s="390"/>
      <c r="J69" s="391"/>
    </row>
    <row r="70" spans="1:13" ht="15.5" x14ac:dyDescent="0.35">
      <c r="A70" s="948"/>
      <c r="B70" s="877" t="s">
        <v>2268</v>
      </c>
      <c r="C70" s="877"/>
      <c r="D70" s="877"/>
      <c r="E70" s="893"/>
      <c r="F70" s="893"/>
      <c r="G70" s="893"/>
      <c r="H70" s="893"/>
      <c r="I70" s="893"/>
      <c r="J70" s="98"/>
    </row>
    <row r="71" spans="1:13" ht="15.5" x14ac:dyDescent="0.35">
      <c r="A71" s="948"/>
      <c r="B71" s="877" t="s">
        <v>1941</v>
      </c>
      <c r="C71" s="877"/>
      <c r="D71" s="878"/>
      <c r="E71" s="53" t="s">
        <v>9</v>
      </c>
      <c r="F71" s="929"/>
      <c r="G71" s="893"/>
      <c r="H71" s="893"/>
      <c r="I71" s="893"/>
      <c r="J71" s="98"/>
    </row>
    <row r="72" spans="1:13" x14ac:dyDescent="0.3">
      <c r="A72" s="948"/>
      <c r="B72" s="877" t="s">
        <v>1843</v>
      </c>
      <c r="C72" s="877"/>
      <c r="D72" s="878"/>
      <c r="E72" s="53" t="s">
        <v>9</v>
      </c>
      <c r="F72" s="54" t="s">
        <v>1940</v>
      </c>
      <c r="G72" s="1045"/>
      <c r="H72" s="1046"/>
      <c r="I72" s="937"/>
      <c r="J72" s="98"/>
      <c r="M72" s="127"/>
    </row>
    <row r="73" spans="1:13" x14ac:dyDescent="0.3">
      <c r="A73" s="948"/>
      <c r="B73" s="877" t="s">
        <v>2269</v>
      </c>
      <c r="C73" s="877"/>
      <c r="D73" s="878"/>
      <c r="E73" s="53" t="s">
        <v>9</v>
      </c>
      <c r="F73" s="54" t="s">
        <v>1762</v>
      </c>
      <c r="G73" s="1045"/>
      <c r="H73" s="1046"/>
      <c r="I73" s="937"/>
      <c r="J73" s="98"/>
    </row>
    <row r="74" spans="1:13" x14ac:dyDescent="0.3">
      <c r="A74" s="948"/>
      <c r="B74" s="877" t="s">
        <v>1892</v>
      </c>
      <c r="C74" s="877"/>
      <c r="D74" s="878"/>
      <c r="E74" s="55" t="s">
        <v>9</v>
      </c>
      <c r="F74" s="1087"/>
      <c r="G74" s="1088"/>
      <c r="H74" s="1088"/>
      <c r="I74" s="1088"/>
      <c r="J74" s="98"/>
    </row>
    <row r="75" spans="1:13" ht="30.65" customHeight="1" x14ac:dyDescent="0.3">
      <c r="A75" s="948"/>
      <c r="B75" s="1102" t="s">
        <v>1763</v>
      </c>
      <c r="C75" s="1102"/>
      <c r="D75" s="1103"/>
      <c r="E75" s="855"/>
      <c r="F75" s="879"/>
      <c r="G75" s="879"/>
      <c r="H75" s="879"/>
      <c r="I75" s="880"/>
      <c r="J75" s="98"/>
    </row>
    <row r="76" spans="1:13" x14ac:dyDescent="0.3">
      <c r="A76" s="948"/>
      <c r="B76" s="131"/>
      <c r="C76" s="131"/>
      <c r="D76" s="132"/>
      <c r="E76" s="137"/>
      <c r="F76" s="137"/>
      <c r="G76" s="137"/>
      <c r="H76" s="137"/>
      <c r="I76" s="132"/>
      <c r="J76" s="133"/>
    </row>
    <row r="77" spans="1:13" ht="24" customHeight="1" x14ac:dyDescent="0.4">
      <c r="A77" s="948"/>
      <c r="B77" s="920" t="s">
        <v>2032</v>
      </c>
      <c r="C77" s="920"/>
      <c r="D77" s="920"/>
      <c r="E77" s="920"/>
      <c r="F77" s="920"/>
      <c r="G77" s="920"/>
      <c r="H77" s="920"/>
      <c r="I77" s="920"/>
      <c r="J77" s="133"/>
    </row>
    <row r="78" spans="1:13" ht="9.65" customHeight="1" x14ac:dyDescent="0.4">
      <c r="A78" s="948"/>
      <c r="B78" s="1089"/>
      <c r="C78" s="1090"/>
      <c r="D78" s="1090"/>
      <c r="E78" s="1090"/>
      <c r="F78" s="1090"/>
      <c r="G78" s="1090"/>
      <c r="H78" s="1090"/>
      <c r="I78" s="1090"/>
      <c r="J78" s="133"/>
    </row>
    <row r="79" spans="1:13" ht="15.65" customHeight="1" x14ac:dyDescent="0.35">
      <c r="A79" s="948"/>
      <c r="B79" s="13" t="s">
        <v>2034</v>
      </c>
      <c r="C79" s="870" t="s">
        <v>1783</v>
      </c>
      <c r="D79" s="739"/>
      <c r="E79" s="740"/>
      <c r="F79" s="1091"/>
      <c r="G79" s="822"/>
      <c r="H79" s="822"/>
      <c r="I79" s="822"/>
      <c r="J79" s="133"/>
    </row>
    <row r="80" spans="1:13" ht="15.5" x14ac:dyDescent="0.35">
      <c r="A80" s="948"/>
      <c r="B80" s="1084" t="s">
        <v>2033</v>
      </c>
      <c r="C80" s="845"/>
      <c r="D80" s="845"/>
      <c r="E80" s="845"/>
      <c r="F80" s="845"/>
      <c r="G80" s="845"/>
      <c r="H80" s="845"/>
      <c r="I80" s="845"/>
      <c r="J80" s="133"/>
    </row>
    <row r="81" spans="1:10" ht="15.5" x14ac:dyDescent="0.35">
      <c r="A81" s="948"/>
      <c r="B81" s="870"/>
      <c r="C81" s="1085"/>
      <c r="D81" s="1085"/>
      <c r="E81" s="1085"/>
      <c r="F81" s="1110"/>
      <c r="G81" s="13" t="s">
        <v>1784</v>
      </c>
      <c r="H81" s="870"/>
      <c r="I81" s="1093"/>
      <c r="J81" s="133"/>
    </row>
    <row r="82" spans="1:10" ht="15.65" customHeight="1" x14ac:dyDescent="0.35">
      <c r="A82" s="948"/>
      <c r="B82" s="1084" t="s">
        <v>1959</v>
      </c>
      <c r="C82" s="845"/>
      <c r="D82" s="845"/>
      <c r="E82" s="845"/>
      <c r="F82" s="845"/>
      <c r="G82" s="845"/>
      <c r="H82" s="845"/>
      <c r="I82" s="845"/>
      <c r="J82" s="133"/>
    </row>
    <row r="83" spans="1:10" ht="15.5" x14ac:dyDescent="0.35">
      <c r="A83" s="948"/>
      <c r="B83" s="870"/>
      <c r="C83" s="1085"/>
      <c r="D83" s="1085"/>
      <c r="E83" s="1085"/>
      <c r="F83" s="1110"/>
      <c r="G83" s="1091"/>
      <c r="H83" s="822"/>
      <c r="I83" s="822"/>
      <c r="J83" s="133"/>
    </row>
    <row r="84" spans="1:10" ht="6" customHeight="1" x14ac:dyDescent="0.35">
      <c r="A84" s="948"/>
      <c r="B84" s="845"/>
      <c r="C84" s="822"/>
      <c r="D84" s="822"/>
      <c r="E84" s="822"/>
      <c r="F84" s="822"/>
      <c r="G84" s="822"/>
      <c r="H84" s="822"/>
      <c r="I84" s="822"/>
      <c r="J84" s="133"/>
    </row>
    <row r="85" spans="1:10" ht="15.5" x14ac:dyDescent="0.35">
      <c r="A85" s="948"/>
      <c r="B85" s="884" t="s">
        <v>1785</v>
      </c>
      <c r="C85" s="886"/>
      <c r="D85" s="928"/>
      <c r="E85" s="740"/>
      <c r="F85" s="927" t="s">
        <v>2115</v>
      </c>
      <c r="G85" s="886"/>
      <c r="H85" s="173" t="s">
        <v>9</v>
      </c>
      <c r="I85" s="83"/>
      <c r="J85" s="133"/>
    </row>
    <row r="86" spans="1:10" ht="19.5" customHeight="1" x14ac:dyDescent="0.35">
      <c r="A86" s="948"/>
      <c r="B86" s="1084" t="s">
        <v>2114</v>
      </c>
      <c r="C86" s="845"/>
      <c r="D86" s="845"/>
      <c r="E86" s="845"/>
      <c r="F86" s="845"/>
      <c r="G86" s="845"/>
      <c r="H86" s="845"/>
      <c r="I86" s="845"/>
      <c r="J86" s="133"/>
    </row>
    <row r="87" spans="1:10" ht="15.5" x14ac:dyDescent="0.3">
      <c r="A87" s="948"/>
      <c r="B87" s="870" t="str">
        <f>+CONCATENATE(C6," ",C8," ",G8)</f>
        <v xml:space="preserve">  </v>
      </c>
      <c r="C87" s="1085"/>
      <c r="D87" s="1085"/>
      <c r="E87" s="1085"/>
      <c r="F87" s="1086"/>
      <c r="G87" s="13" t="s">
        <v>1960</v>
      </c>
      <c r="H87" s="870">
        <f>+H6</f>
        <v>0</v>
      </c>
      <c r="I87" s="1093"/>
      <c r="J87" s="133"/>
    </row>
    <row r="88" spans="1:10" ht="3.65" customHeight="1" x14ac:dyDescent="0.3">
      <c r="A88" s="948"/>
      <c r="B88" s="1097"/>
      <c r="C88" s="1098"/>
      <c r="D88" s="1098"/>
      <c r="E88" s="1098"/>
      <c r="F88" s="1098"/>
      <c r="G88" s="1098"/>
      <c r="H88" s="1098"/>
      <c r="I88" s="1098"/>
      <c r="J88" s="133"/>
    </row>
    <row r="89" spans="1:10" ht="14.15" customHeight="1" x14ac:dyDescent="0.3">
      <c r="A89" s="948"/>
      <c r="B89" s="1120" t="s">
        <v>2035</v>
      </c>
      <c r="C89" s="874"/>
      <c r="D89" s="928" t="s">
        <v>9</v>
      </c>
      <c r="E89" s="1108"/>
      <c r="F89" s="1109"/>
      <c r="G89" s="1114"/>
      <c r="H89" s="1115"/>
      <c r="I89" s="1115"/>
      <c r="J89" s="133"/>
    </row>
    <row r="90" spans="1:10" ht="5.15" customHeight="1" x14ac:dyDescent="0.3">
      <c r="A90" s="948"/>
      <c r="B90" s="1097"/>
      <c r="C90" s="1098"/>
      <c r="D90" s="1098"/>
      <c r="E90" s="1098"/>
      <c r="F90" s="1098"/>
      <c r="G90" s="1098"/>
      <c r="H90" s="1098"/>
      <c r="I90" s="1098"/>
      <c r="J90" s="133"/>
    </row>
    <row r="91" spans="1:10" ht="15.5" x14ac:dyDescent="0.3">
      <c r="A91" s="948"/>
      <c r="B91" s="1120" t="s">
        <v>2036</v>
      </c>
      <c r="C91" s="873"/>
      <c r="D91" s="873"/>
      <c r="E91" s="873"/>
      <c r="F91" s="874"/>
      <c r="G91" s="138"/>
      <c r="H91" s="1116"/>
      <c r="I91" s="1117"/>
      <c r="J91" s="133"/>
    </row>
    <row r="92" spans="1:10" ht="31.5" customHeight="1" thickBot="1" x14ac:dyDescent="0.45">
      <c r="A92" s="948"/>
      <c r="B92" s="1071" t="s">
        <v>1786</v>
      </c>
      <c r="C92" s="1072"/>
      <c r="D92" s="1072"/>
      <c r="E92" s="1072"/>
      <c r="F92" s="1072"/>
      <c r="G92" s="1072"/>
      <c r="H92" s="1072"/>
      <c r="I92" s="1072"/>
      <c r="J92" s="133"/>
    </row>
    <row r="93" spans="1:10" ht="7.5" customHeight="1" x14ac:dyDescent="0.35">
      <c r="A93" s="948"/>
      <c r="B93" s="136"/>
      <c r="C93" s="136"/>
      <c r="D93" s="136"/>
      <c r="E93" s="136"/>
      <c r="F93" s="136"/>
      <c r="G93" s="136"/>
      <c r="H93" s="136"/>
      <c r="I93" s="136"/>
      <c r="J93" s="133"/>
    </row>
    <row r="94" spans="1:10" ht="54" customHeight="1" x14ac:dyDescent="0.3">
      <c r="A94" s="948"/>
      <c r="B94" s="1073" t="s">
        <v>2037</v>
      </c>
      <c r="C94" s="1074"/>
      <c r="D94" s="1074"/>
      <c r="E94" s="370" t="s">
        <v>1788</v>
      </c>
      <c r="F94" s="134" t="s">
        <v>1789</v>
      </c>
      <c r="G94" s="1075" t="s">
        <v>2221</v>
      </c>
      <c r="H94" s="1075"/>
      <c r="I94" s="1075"/>
      <c r="J94" s="133"/>
    </row>
    <row r="95" spans="1:10" ht="15.5" x14ac:dyDescent="0.3">
      <c r="A95" s="948"/>
      <c r="B95" s="946"/>
      <c r="C95" s="947"/>
      <c r="D95" s="947"/>
      <c r="E95" s="15"/>
      <c r="F95" s="135" t="s">
        <v>9</v>
      </c>
      <c r="G95" s="1083"/>
      <c r="H95" s="1083"/>
      <c r="I95" s="1083"/>
      <c r="J95" s="133"/>
    </row>
    <row r="96" spans="1:10" ht="15.5" x14ac:dyDescent="0.3">
      <c r="A96" s="948"/>
      <c r="B96" s="946"/>
      <c r="C96" s="947"/>
      <c r="D96" s="947"/>
      <c r="E96" s="15"/>
      <c r="F96" s="135" t="s">
        <v>9</v>
      </c>
      <c r="G96" s="1083"/>
      <c r="H96" s="1083"/>
      <c r="I96" s="1083"/>
      <c r="J96" s="133"/>
    </row>
    <row r="97" spans="1:10" ht="15.5" x14ac:dyDescent="0.3">
      <c r="A97" s="948"/>
      <c r="B97" s="946"/>
      <c r="C97" s="947"/>
      <c r="D97" s="947"/>
      <c r="E97" s="15"/>
      <c r="F97" s="135" t="s">
        <v>9</v>
      </c>
      <c r="G97" s="1083"/>
      <c r="H97" s="1083"/>
      <c r="I97" s="1083"/>
      <c r="J97" s="133"/>
    </row>
    <row r="98" spans="1:10" ht="15.5" x14ac:dyDescent="0.3">
      <c r="A98" s="948"/>
      <c r="B98" s="946"/>
      <c r="C98" s="947"/>
      <c r="D98" s="947"/>
      <c r="E98" s="15"/>
      <c r="F98" s="135" t="s">
        <v>9</v>
      </c>
      <c r="G98" s="1083"/>
      <c r="H98" s="1083"/>
      <c r="I98" s="1083"/>
      <c r="J98" s="133"/>
    </row>
    <row r="99" spans="1:10" ht="15.5" x14ac:dyDescent="0.3">
      <c r="A99" s="948"/>
      <c r="B99" s="946"/>
      <c r="C99" s="947"/>
      <c r="D99" s="947"/>
      <c r="E99" s="15"/>
      <c r="F99" s="135" t="s">
        <v>9</v>
      </c>
      <c r="G99" s="1083"/>
      <c r="H99" s="1083"/>
      <c r="I99" s="1083"/>
      <c r="J99" s="133"/>
    </row>
    <row r="100" spans="1:10" ht="15.5" x14ac:dyDescent="0.3">
      <c r="A100" s="948"/>
      <c r="B100" s="946"/>
      <c r="C100" s="947"/>
      <c r="D100" s="947"/>
      <c r="E100" s="15"/>
      <c r="F100" s="135" t="s">
        <v>9</v>
      </c>
      <c r="G100" s="1083"/>
      <c r="H100" s="1083"/>
      <c r="I100" s="1083"/>
      <c r="J100" s="133"/>
    </row>
    <row r="101" spans="1:10" ht="15.5" x14ac:dyDescent="0.3">
      <c r="A101" s="948"/>
      <c r="B101" s="946"/>
      <c r="C101" s="947"/>
      <c r="D101" s="947"/>
      <c r="E101" s="15"/>
      <c r="F101" s="135" t="s">
        <v>9</v>
      </c>
      <c r="G101" s="1083"/>
      <c r="H101" s="1083"/>
      <c r="I101" s="1083"/>
      <c r="J101" s="133"/>
    </row>
    <row r="102" spans="1:10" ht="34" customHeight="1" x14ac:dyDescent="0.35">
      <c r="A102" s="948"/>
      <c r="B102" s="1017" t="s">
        <v>1790</v>
      </c>
      <c r="C102" s="1017"/>
      <c r="D102" s="1017"/>
      <c r="E102" s="1017"/>
      <c r="F102" s="1017"/>
      <c r="G102" s="1017"/>
      <c r="H102" s="1017"/>
      <c r="I102" s="1040"/>
      <c r="J102" s="133"/>
    </row>
    <row r="103" spans="1:10" ht="81" customHeight="1" x14ac:dyDescent="0.3">
      <c r="A103" s="948"/>
      <c r="B103" s="1099"/>
      <c r="C103" s="1100"/>
      <c r="D103" s="1100"/>
      <c r="E103" s="1100"/>
      <c r="F103" s="1100"/>
      <c r="G103" s="1100"/>
      <c r="H103" s="1100"/>
      <c r="I103" s="1101"/>
      <c r="J103" s="133"/>
    </row>
    <row r="104" spans="1:10" ht="15.5" x14ac:dyDescent="0.35">
      <c r="A104" s="948"/>
      <c r="B104" s="1077"/>
      <c r="C104" s="1078"/>
      <c r="D104" s="1078"/>
      <c r="E104" s="1078"/>
      <c r="F104" s="1078"/>
      <c r="G104" s="1078"/>
      <c r="H104" s="1078"/>
      <c r="I104" s="1078"/>
      <c r="J104" s="133"/>
    </row>
    <row r="105" spans="1:10" ht="18.5" thickBot="1" x14ac:dyDescent="0.45">
      <c r="A105" s="948"/>
      <c r="B105" s="969" t="s">
        <v>1791</v>
      </c>
      <c r="C105" s="970"/>
      <c r="D105" s="970"/>
      <c r="E105" s="970"/>
      <c r="F105" s="970"/>
      <c r="G105" s="970"/>
      <c r="H105" s="970"/>
      <c r="I105" s="970"/>
      <c r="J105" s="133"/>
    </row>
    <row r="106" spans="1:10" ht="7" customHeight="1" x14ac:dyDescent="0.35">
      <c r="A106" s="948"/>
      <c r="B106" s="136"/>
      <c r="C106" s="136"/>
      <c r="D106" s="136"/>
      <c r="E106" s="136"/>
      <c r="F106" s="136"/>
      <c r="G106" s="136"/>
      <c r="H106" s="136"/>
      <c r="I106" s="136"/>
      <c r="J106" s="133"/>
    </row>
    <row r="107" spans="1:10" ht="26.25" customHeight="1" x14ac:dyDescent="0.35">
      <c r="A107" s="948"/>
      <c r="B107" s="1073" t="s">
        <v>2037</v>
      </c>
      <c r="C107" s="1111"/>
      <c r="D107" s="1111"/>
      <c r="E107" s="169" t="s">
        <v>2116</v>
      </c>
      <c r="F107" s="1112" t="s">
        <v>1792</v>
      </c>
      <c r="G107" s="1113"/>
      <c r="H107" s="1113"/>
      <c r="I107" s="629"/>
      <c r="J107" s="133"/>
    </row>
    <row r="108" spans="1:10" ht="15.5" x14ac:dyDescent="0.35">
      <c r="A108" s="948"/>
      <c r="B108" s="946"/>
      <c r="C108" s="947"/>
      <c r="D108" s="947"/>
      <c r="E108" s="135"/>
      <c r="F108" s="938"/>
      <c r="G108" s="939"/>
      <c r="H108" s="939"/>
      <c r="I108" s="629"/>
      <c r="J108" s="133"/>
    </row>
    <row r="109" spans="1:10" ht="15.5" x14ac:dyDescent="0.35">
      <c r="A109" s="948"/>
      <c r="B109" s="946"/>
      <c r="C109" s="947"/>
      <c r="D109" s="947"/>
      <c r="E109" s="135"/>
      <c r="F109" s="938"/>
      <c r="G109" s="939"/>
      <c r="H109" s="939"/>
      <c r="I109" s="629"/>
      <c r="J109" s="133"/>
    </row>
    <row r="110" spans="1:10" ht="15.5" x14ac:dyDescent="0.35">
      <c r="A110" s="948"/>
      <c r="B110" s="946"/>
      <c r="C110" s="947"/>
      <c r="D110" s="947"/>
      <c r="E110" s="135"/>
      <c r="F110" s="938"/>
      <c r="G110" s="939"/>
      <c r="H110" s="939"/>
      <c r="I110" s="629"/>
      <c r="J110" s="133"/>
    </row>
    <row r="111" spans="1:10" ht="15.5" x14ac:dyDescent="0.35">
      <c r="A111" s="948"/>
      <c r="B111" s="946"/>
      <c r="C111" s="947"/>
      <c r="D111" s="947"/>
      <c r="E111" s="135"/>
      <c r="F111" s="938"/>
      <c r="G111" s="939"/>
      <c r="H111" s="939"/>
      <c r="I111" s="629"/>
      <c r="J111" s="133"/>
    </row>
    <row r="112" spans="1:10" ht="15.5" x14ac:dyDescent="0.35">
      <c r="A112" s="948"/>
      <c r="B112" s="946"/>
      <c r="C112" s="947"/>
      <c r="D112" s="947"/>
      <c r="E112" s="135"/>
      <c r="F112" s="938"/>
      <c r="G112" s="939"/>
      <c r="H112" s="939"/>
      <c r="I112" s="629"/>
      <c r="J112" s="133"/>
    </row>
    <row r="113" spans="1:10" ht="15.5" x14ac:dyDescent="0.35">
      <c r="A113" s="948"/>
      <c r="B113" s="946"/>
      <c r="C113" s="947"/>
      <c r="D113" s="947"/>
      <c r="E113" s="135"/>
      <c r="F113" s="938"/>
      <c r="G113" s="939"/>
      <c r="H113" s="939"/>
      <c r="I113" s="629"/>
      <c r="J113" s="133"/>
    </row>
    <row r="114" spans="1:10" ht="32.5" customHeight="1" x14ac:dyDescent="0.35">
      <c r="A114" s="948"/>
      <c r="B114" s="1017" t="s">
        <v>1947</v>
      </c>
      <c r="C114" s="1017"/>
      <c r="D114" s="1017"/>
      <c r="E114" s="1017"/>
      <c r="F114" s="1017"/>
      <c r="G114" s="1017"/>
      <c r="H114" s="1017"/>
      <c r="I114" s="1040"/>
      <c r="J114" s="133"/>
    </row>
    <row r="115" spans="1:10" ht="90" customHeight="1" x14ac:dyDescent="0.3">
      <c r="A115" s="948"/>
      <c r="B115" s="1099"/>
      <c r="C115" s="1100"/>
      <c r="D115" s="1100"/>
      <c r="E115" s="1100"/>
      <c r="F115" s="1100"/>
      <c r="G115" s="1100"/>
      <c r="H115" s="1100"/>
      <c r="I115" s="1101"/>
      <c r="J115" s="133"/>
    </row>
    <row r="116" spans="1:10" ht="7.5" customHeight="1" x14ac:dyDescent="0.35">
      <c r="A116" s="948"/>
      <c r="B116" s="945"/>
      <c r="C116" s="1076"/>
      <c r="D116" s="1076"/>
      <c r="E116" s="1076"/>
      <c r="F116" s="1076"/>
      <c r="G116" s="1076"/>
      <c r="H116" s="1076"/>
      <c r="I116" s="1076"/>
      <c r="J116" s="133"/>
    </row>
    <row r="117" spans="1:10" ht="26.5" customHeight="1" thickBot="1" x14ac:dyDescent="0.45">
      <c r="A117" s="948"/>
      <c r="B117" s="969" t="s">
        <v>2038</v>
      </c>
      <c r="C117" s="970"/>
      <c r="D117" s="970"/>
      <c r="E117" s="970"/>
      <c r="F117" s="970"/>
      <c r="G117" s="970"/>
      <c r="H117" s="970"/>
      <c r="I117" s="970"/>
      <c r="J117" s="133"/>
    </row>
    <row r="118" spans="1:10" ht="7" customHeight="1" x14ac:dyDescent="0.35">
      <c r="A118" s="948"/>
      <c r="B118" s="1079"/>
      <c r="C118" s="1080"/>
      <c r="D118" s="1080"/>
      <c r="E118" s="1080"/>
      <c r="F118" s="1080"/>
      <c r="G118" s="1080"/>
      <c r="H118" s="1080"/>
      <c r="I118" s="1080"/>
      <c r="J118" s="133"/>
    </row>
    <row r="119" spans="1:10" ht="15.5" x14ac:dyDescent="0.35">
      <c r="A119" s="948"/>
      <c r="B119" s="884" t="s">
        <v>2137</v>
      </c>
      <c r="C119" s="971"/>
      <c r="D119" s="886"/>
      <c r="E119" s="211">
        <v>0</v>
      </c>
      <c r="F119" s="1104"/>
      <c r="G119" s="822"/>
      <c r="H119" s="822"/>
      <c r="I119" s="822"/>
      <c r="J119" s="133"/>
    </row>
    <row r="120" spans="1:10" ht="6" customHeight="1" x14ac:dyDescent="0.35">
      <c r="A120" s="948"/>
      <c r="B120" s="884"/>
      <c r="C120" s="822"/>
      <c r="D120" s="822"/>
      <c r="E120" s="822"/>
      <c r="F120" s="822"/>
      <c r="G120" s="822"/>
      <c r="H120" s="822"/>
      <c r="I120" s="822"/>
      <c r="J120" s="148"/>
    </row>
    <row r="121" spans="1:10" ht="15.5" x14ac:dyDescent="0.35">
      <c r="A121" s="948"/>
      <c r="B121" s="884" t="s">
        <v>2118</v>
      </c>
      <c r="C121" s="1104"/>
      <c r="D121" s="1107"/>
      <c r="E121" s="211">
        <v>0</v>
      </c>
      <c r="F121" s="844"/>
      <c r="G121" s="822"/>
      <c r="H121" s="822"/>
      <c r="I121" s="822"/>
      <c r="J121" s="148"/>
    </row>
    <row r="122" spans="1:10" ht="6" customHeight="1" x14ac:dyDescent="0.35">
      <c r="A122" s="948"/>
      <c r="B122" s="1049"/>
      <c r="C122" s="1081"/>
      <c r="D122" s="1081"/>
      <c r="E122" s="1081"/>
      <c r="F122" s="1081"/>
      <c r="G122" s="1081"/>
      <c r="H122" s="1081"/>
      <c r="I122" s="1081"/>
      <c r="J122" s="133"/>
    </row>
    <row r="123" spans="1:10" ht="43.5" customHeight="1" x14ac:dyDescent="0.3">
      <c r="A123" s="948"/>
      <c r="B123" s="1053" t="s">
        <v>1787</v>
      </c>
      <c r="C123" s="1054"/>
      <c r="D123" s="14" t="s">
        <v>2117</v>
      </c>
      <c r="E123" s="14" t="s">
        <v>1948</v>
      </c>
      <c r="F123" s="14" t="s">
        <v>1794</v>
      </c>
      <c r="G123" s="1055" t="s">
        <v>1882</v>
      </c>
      <c r="H123" s="1055"/>
      <c r="I123" s="1055"/>
      <c r="J123" s="133"/>
    </row>
    <row r="124" spans="1:10" ht="15.5" x14ac:dyDescent="0.3">
      <c r="A124" s="948"/>
      <c r="B124" s="747"/>
      <c r="C124" s="883"/>
      <c r="D124" s="135"/>
      <c r="E124" s="216" t="s">
        <v>1747</v>
      </c>
      <c r="F124" s="371" t="s">
        <v>9</v>
      </c>
      <c r="G124" s="882"/>
      <c r="H124" s="882"/>
      <c r="I124" s="882"/>
      <c r="J124" s="133"/>
    </row>
    <row r="125" spans="1:10" ht="15.5" x14ac:dyDescent="0.3">
      <c r="A125" s="948"/>
      <c r="B125" s="747"/>
      <c r="C125" s="883"/>
      <c r="D125" s="135"/>
      <c r="E125" s="216" t="s">
        <v>1747</v>
      </c>
      <c r="F125" s="371" t="s">
        <v>9</v>
      </c>
      <c r="G125" s="882"/>
      <c r="H125" s="882"/>
      <c r="I125" s="882"/>
      <c r="J125" s="133"/>
    </row>
    <row r="126" spans="1:10" ht="15.5" x14ac:dyDescent="0.3">
      <c r="A126" s="948"/>
      <c r="B126" s="747"/>
      <c r="C126" s="883"/>
      <c r="D126" s="135"/>
      <c r="E126" s="216" t="s">
        <v>1747</v>
      </c>
      <c r="F126" s="371" t="s">
        <v>9</v>
      </c>
      <c r="G126" s="882"/>
      <c r="H126" s="882"/>
      <c r="I126" s="882"/>
      <c r="J126" s="133"/>
    </row>
    <row r="127" spans="1:10" ht="15.5" x14ac:dyDescent="0.3">
      <c r="A127" s="948"/>
      <c r="B127" s="747"/>
      <c r="C127" s="883"/>
      <c r="D127" s="135"/>
      <c r="E127" s="216" t="s">
        <v>1747</v>
      </c>
      <c r="F127" s="371" t="s">
        <v>9</v>
      </c>
      <c r="G127" s="882"/>
      <c r="H127" s="882"/>
      <c r="I127" s="882"/>
      <c r="J127" s="133"/>
    </row>
    <row r="128" spans="1:10" ht="15.5" x14ac:dyDescent="0.3">
      <c r="A128" s="948"/>
      <c r="B128" s="747"/>
      <c r="C128" s="883"/>
      <c r="D128" s="135"/>
      <c r="E128" s="216" t="s">
        <v>1747</v>
      </c>
      <c r="F128" s="371" t="s">
        <v>9</v>
      </c>
      <c r="G128" s="882"/>
      <c r="H128" s="882"/>
      <c r="I128" s="882"/>
      <c r="J128" s="133"/>
    </row>
    <row r="129" spans="1:10" ht="15.5" x14ac:dyDescent="0.3">
      <c r="A129" s="948"/>
      <c r="B129" s="747"/>
      <c r="C129" s="883"/>
      <c r="D129" s="135"/>
      <c r="E129" s="216" t="s">
        <v>1747</v>
      </c>
      <c r="F129" s="371" t="s">
        <v>9</v>
      </c>
      <c r="G129" s="882"/>
      <c r="H129" s="882"/>
      <c r="I129" s="882"/>
      <c r="J129" s="133"/>
    </row>
    <row r="130" spans="1:10" ht="15.5" x14ac:dyDescent="0.3">
      <c r="A130" s="948"/>
      <c r="B130" s="747"/>
      <c r="C130" s="883"/>
      <c r="D130" s="135"/>
      <c r="E130" s="216" t="s">
        <v>1747</v>
      </c>
      <c r="F130" s="371" t="s">
        <v>9</v>
      </c>
      <c r="G130" s="882"/>
      <c r="H130" s="882"/>
      <c r="I130" s="882"/>
      <c r="J130" s="133"/>
    </row>
    <row r="131" spans="1:10" ht="15.5" x14ac:dyDescent="0.3">
      <c r="A131" s="948"/>
      <c r="B131" s="747"/>
      <c r="C131" s="883"/>
      <c r="D131" s="135"/>
      <c r="E131" s="216" t="s">
        <v>1747</v>
      </c>
      <c r="F131" s="371" t="s">
        <v>9</v>
      </c>
      <c r="G131" s="882"/>
      <c r="H131" s="882"/>
      <c r="I131" s="882"/>
      <c r="J131" s="133"/>
    </row>
    <row r="132" spans="1:10" ht="15.5" x14ac:dyDescent="0.3">
      <c r="A132" s="948"/>
      <c r="B132" s="747"/>
      <c r="C132" s="883"/>
      <c r="D132" s="135"/>
      <c r="E132" s="216" t="s">
        <v>1747</v>
      </c>
      <c r="F132" s="371" t="s">
        <v>9</v>
      </c>
      <c r="G132" s="882"/>
      <c r="H132" s="882"/>
      <c r="I132" s="882"/>
      <c r="J132" s="133"/>
    </row>
    <row r="133" spans="1:10" ht="15.5" x14ac:dyDescent="0.3">
      <c r="A133" s="948"/>
      <c r="B133" s="747"/>
      <c r="C133" s="883"/>
      <c r="D133" s="135"/>
      <c r="E133" s="216" t="s">
        <v>1747</v>
      </c>
      <c r="F133" s="371" t="s">
        <v>9</v>
      </c>
      <c r="G133" s="882"/>
      <c r="H133" s="882"/>
      <c r="I133" s="882"/>
      <c r="J133" s="133"/>
    </row>
    <row r="134" spans="1:10" ht="15.5" x14ac:dyDescent="0.3">
      <c r="A134" s="948"/>
      <c r="B134" s="747"/>
      <c r="C134" s="883"/>
      <c r="D134" s="135"/>
      <c r="E134" s="216" t="s">
        <v>1747</v>
      </c>
      <c r="F134" s="371" t="s">
        <v>9</v>
      </c>
      <c r="G134" s="882"/>
      <c r="H134" s="882"/>
      <c r="I134" s="882"/>
      <c r="J134" s="133"/>
    </row>
    <row r="135" spans="1:10" ht="18" customHeight="1" x14ac:dyDescent="0.3">
      <c r="A135" s="948"/>
      <c r="B135" s="919"/>
      <c r="C135" s="1082"/>
      <c r="D135" s="1082"/>
      <c r="E135" s="1082"/>
      <c r="F135" s="1082"/>
      <c r="G135" s="1082"/>
      <c r="H135" s="1082"/>
      <c r="I135" s="1082"/>
      <c r="J135" s="133"/>
    </row>
    <row r="136" spans="1:10" ht="15.5" x14ac:dyDescent="0.35">
      <c r="A136" s="948"/>
      <c r="B136" s="884" t="s">
        <v>2111</v>
      </c>
      <c r="C136" s="884"/>
      <c r="D136" s="884"/>
      <c r="E136" s="885"/>
      <c r="F136" s="886"/>
      <c r="G136" s="211">
        <v>0</v>
      </c>
      <c r="H136" s="167"/>
      <c r="I136" s="167"/>
      <c r="J136" s="139" t="s">
        <v>9</v>
      </c>
    </row>
    <row r="137" spans="1:10" ht="6" customHeight="1" x14ac:dyDescent="0.35">
      <c r="A137" s="948"/>
      <c r="B137" s="884"/>
      <c r="C137" s="822"/>
      <c r="D137" s="822"/>
      <c r="E137" s="822"/>
      <c r="F137" s="822"/>
      <c r="G137" s="822"/>
      <c r="H137" s="822"/>
      <c r="I137" s="822"/>
      <c r="J137" s="133"/>
    </row>
    <row r="138" spans="1:10" ht="15.5" x14ac:dyDescent="0.35">
      <c r="A138" s="948"/>
      <c r="B138" s="884" t="s">
        <v>2119</v>
      </c>
      <c r="C138" s="884"/>
      <c r="D138" s="884"/>
      <c r="E138" s="885"/>
      <c r="F138" s="886"/>
      <c r="G138" s="84" t="s">
        <v>9</v>
      </c>
      <c r="H138" s="168"/>
      <c r="I138" s="168"/>
      <c r="J138" s="133"/>
    </row>
    <row r="139" spans="1:10" ht="6" customHeight="1" x14ac:dyDescent="0.3">
      <c r="A139" s="948"/>
      <c r="B139" s="884"/>
      <c r="C139" s="884"/>
      <c r="D139" s="884"/>
      <c r="E139" s="884"/>
      <c r="F139" s="884"/>
      <c r="G139" s="884"/>
      <c r="H139" s="884"/>
      <c r="I139" s="884"/>
      <c r="J139" s="133"/>
    </row>
    <row r="140" spans="1:10" s="35" customFormat="1" ht="15.5" x14ac:dyDescent="0.3">
      <c r="A140" s="948"/>
      <c r="B140" s="972" t="s">
        <v>2181</v>
      </c>
      <c r="C140" s="973"/>
      <c r="D140" s="973"/>
      <c r="E140" s="973"/>
      <c r="F140" s="973"/>
      <c r="G140" s="973"/>
      <c r="H140" s="973"/>
      <c r="I140" s="973"/>
      <c r="J140" s="149"/>
    </row>
    <row r="141" spans="1:10" s="35" customFormat="1" ht="28.5" customHeight="1" x14ac:dyDescent="0.35">
      <c r="A141" s="948"/>
      <c r="B141" s="974" t="s">
        <v>2047</v>
      </c>
      <c r="C141" s="975"/>
      <c r="D141" s="399"/>
      <c r="E141" s="976"/>
      <c r="F141" s="14" t="s">
        <v>1948</v>
      </c>
      <c r="G141" s="14" t="s">
        <v>1794</v>
      </c>
      <c r="H141" s="14" t="s">
        <v>2048</v>
      </c>
      <c r="I141" s="14" t="s">
        <v>2120</v>
      </c>
      <c r="J141" s="149"/>
    </row>
    <row r="142" spans="1:10" s="35" customFormat="1" ht="15.5" x14ac:dyDescent="0.35">
      <c r="A142" s="948"/>
      <c r="B142" s="940"/>
      <c r="C142" s="941"/>
      <c r="D142" s="942"/>
      <c r="E142" s="943"/>
      <c r="F142" s="216" t="s">
        <v>1747</v>
      </c>
      <c r="G142" s="372" t="s">
        <v>9</v>
      </c>
      <c r="H142" s="373"/>
      <c r="I142" s="147" t="s">
        <v>9</v>
      </c>
      <c r="J142" s="149"/>
    </row>
    <row r="143" spans="1:10" s="35" customFormat="1" ht="15.5" x14ac:dyDescent="0.35">
      <c r="A143" s="948"/>
      <c r="B143" s="940"/>
      <c r="C143" s="941"/>
      <c r="D143" s="942"/>
      <c r="E143" s="943"/>
      <c r="F143" s="216" t="s">
        <v>1747</v>
      </c>
      <c r="G143" s="372" t="s">
        <v>9</v>
      </c>
      <c r="H143" s="374"/>
      <c r="I143" s="147" t="s">
        <v>9</v>
      </c>
      <c r="J143" s="149"/>
    </row>
    <row r="144" spans="1:10" s="35" customFormat="1" ht="15.5" x14ac:dyDescent="0.35">
      <c r="A144" s="948"/>
      <c r="B144" s="940"/>
      <c r="C144" s="941"/>
      <c r="D144" s="942"/>
      <c r="E144" s="943"/>
      <c r="F144" s="216" t="s">
        <v>1747</v>
      </c>
      <c r="G144" s="372" t="s">
        <v>9</v>
      </c>
      <c r="H144" s="374"/>
      <c r="I144" s="147" t="s">
        <v>9</v>
      </c>
      <c r="J144" s="149"/>
    </row>
    <row r="145" spans="1:10" s="35" customFormat="1" ht="15.5" x14ac:dyDescent="0.35">
      <c r="A145" s="948"/>
      <c r="B145" s="940"/>
      <c r="C145" s="941"/>
      <c r="D145" s="942"/>
      <c r="E145" s="943"/>
      <c r="F145" s="216" t="s">
        <v>1747</v>
      </c>
      <c r="G145" s="372" t="s">
        <v>9</v>
      </c>
      <c r="H145" s="374"/>
      <c r="I145" s="147" t="s">
        <v>9</v>
      </c>
      <c r="J145" s="149"/>
    </row>
    <row r="146" spans="1:10" s="35" customFormat="1" ht="15.5" x14ac:dyDescent="0.35">
      <c r="A146" s="948"/>
      <c r="B146" s="940"/>
      <c r="C146" s="941"/>
      <c r="D146" s="942"/>
      <c r="E146" s="943"/>
      <c r="F146" s="216" t="s">
        <v>1747</v>
      </c>
      <c r="G146" s="372" t="s">
        <v>9</v>
      </c>
      <c r="H146" s="374"/>
      <c r="I146" s="147" t="s">
        <v>9</v>
      </c>
      <c r="J146" s="149"/>
    </row>
    <row r="147" spans="1:10" s="35" customFormat="1" ht="15.5" x14ac:dyDescent="0.35">
      <c r="A147" s="948"/>
      <c r="B147" s="940"/>
      <c r="C147" s="941"/>
      <c r="D147" s="942"/>
      <c r="E147" s="943"/>
      <c r="F147" s="216" t="s">
        <v>1747</v>
      </c>
      <c r="G147" s="372" t="s">
        <v>9</v>
      </c>
      <c r="H147" s="374"/>
      <c r="I147" s="147" t="s">
        <v>9</v>
      </c>
      <c r="J147" s="149"/>
    </row>
    <row r="148" spans="1:10" s="35" customFormat="1" ht="15.5" x14ac:dyDescent="0.35">
      <c r="A148" s="948"/>
      <c r="B148" s="940"/>
      <c r="C148" s="941"/>
      <c r="D148" s="942"/>
      <c r="E148" s="943"/>
      <c r="F148" s="216" t="s">
        <v>1747</v>
      </c>
      <c r="G148" s="372" t="s">
        <v>9</v>
      </c>
      <c r="H148" s="374"/>
      <c r="I148" s="147" t="s">
        <v>9</v>
      </c>
      <c r="J148" s="149"/>
    </row>
    <row r="149" spans="1:10" s="35" customFormat="1" ht="15.5" x14ac:dyDescent="0.35">
      <c r="A149" s="948"/>
      <c r="B149" s="940"/>
      <c r="C149" s="941"/>
      <c r="D149" s="942"/>
      <c r="E149" s="943"/>
      <c r="F149" s="216" t="s">
        <v>1747</v>
      </c>
      <c r="G149" s="372" t="s">
        <v>9</v>
      </c>
      <c r="H149" s="374"/>
      <c r="I149" s="147" t="s">
        <v>9</v>
      </c>
      <c r="J149" s="149"/>
    </row>
    <row r="150" spans="1:10" s="35" customFormat="1" ht="15.5" x14ac:dyDescent="0.35">
      <c r="A150" s="948"/>
      <c r="B150" s="940"/>
      <c r="C150" s="941"/>
      <c r="D150" s="942"/>
      <c r="E150" s="943"/>
      <c r="F150" s="216" t="s">
        <v>1747</v>
      </c>
      <c r="G150" s="372" t="s">
        <v>9</v>
      </c>
      <c r="H150" s="374"/>
      <c r="I150" s="147" t="s">
        <v>9</v>
      </c>
      <c r="J150" s="149"/>
    </row>
    <row r="151" spans="1:10" s="35" customFormat="1" ht="15.5" x14ac:dyDescent="0.35">
      <c r="A151" s="948"/>
      <c r="B151" s="940"/>
      <c r="C151" s="941"/>
      <c r="D151" s="942"/>
      <c r="E151" s="943"/>
      <c r="F151" s="216" t="s">
        <v>1747</v>
      </c>
      <c r="G151" s="372" t="s">
        <v>9</v>
      </c>
      <c r="H151" s="374"/>
      <c r="I151" s="147" t="s">
        <v>9</v>
      </c>
      <c r="J151" s="149"/>
    </row>
    <row r="152" spans="1:10" s="35" customFormat="1" ht="15.5" x14ac:dyDescent="0.35">
      <c r="A152" s="948"/>
      <c r="B152" s="940"/>
      <c r="C152" s="941"/>
      <c r="D152" s="942"/>
      <c r="E152" s="943"/>
      <c r="F152" s="216" t="s">
        <v>1747</v>
      </c>
      <c r="G152" s="372" t="s">
        <v>9</v>
      </c>
      <c r="H152" s="374"/>
      <c r="I152" s="147" t="s">
        <v>9</v>
      </c>
      <c r="J152" s="149"/>
    </row>
    <row r="153" spans="1:10" ht="15.5" x14ac:dyDescent="0.35">
      <c r="A153" s="948"/>
      <c r="B153" s="845"/>
      <c r="C153" s="822"/>
      <c r="D153" s="822"/>
      <c r="E153" s="822"/>
      <c r="F153" s="822"/>
      <c r="G153" s="822"/>
      <c r="H153" s="822"/>
      <c r="I153" s="822"/>
      <c r="J153" s="133"/>
    </row>
    <row r="154" spans="1:10" ht="31.75" customHeight="1" x14ac:dyDescent="0.4">
      <c r="A154" s="948"/>
      <c r="B154" s="890" t="s">
        <v>1873</v>
      </c>
      <c r="C154" s="890"/>
      <c r="D154" s="890"/>
      <c r="E154" s="890"/>
      <c r="F154" s="890"/>
      <c r="G154" s="890"/>
      <c r="H154" s="890"/>
      <c r="I154" s="890"/>
      <c r="J154" s="98"/>
    </row>
    <row r="155" spans="1:10" x14ac:dyDescent="0.3">
      <c r="A155" s="948"/>
      <c r="B155" s="968"/>
      <c r="C155" s="968"/>
      <c r="D155" s="968"/>
      <c r="E155" s="968"/>
      <c r="F155" s="968"/>
      <c r="G155" s="968"/>
      <c r="H155" s="968"/>
      <c r="I155" s="968"/>
      <c r="J155" s="98"/>
    </row>
    <row r="156" spans="1:10" ht="15.5" x14ac:dyDescent="0.3">
      <c r="A156" s="948"/>
      <c r="B156" s="872" t="s">
        <v>1750</v>
      </c>
      <c r="C156" s="873"/>
      <c r="D156" s="874"/>
      <c r="E156" s="870"/>
      <c r="F156" s="875"/>
      <c r="G156" s="875"/>
      <c r="H156" s="875"/>
      <c r="I156" s="876"/>
      <c r="J156" s="98"/>
    </row>
    <row r="157" spans="1:10" s="2" customFormat="1" ht="6.75" customHeight="1" x14ac:dyDescent="0.35">
      <c r="A157" s="948"/>
      <c r="B157" s="845"/>
      <c r="C157" s="845"/>
      <c r="D157" s="845"/>
      <c r="E157" s="845"/>
      <c r="F157" s="845"/>
      <c r="G157" s="845"/>
      <c r="H157" s="845"/>
      <c r="I157" s="845"/>
      <c r="J157" s="98"/>
    </row>
    <row r="158" spans="1:10" s="2" customFormat="1" ht="15.5" x14ac:dyDescent="0.35">
      <c r="A158" s="948"/>
      <c r="B158" s="913" t="s">
        <v>1751</v>
      </c>
      <c r="C158" s="845"/>
      <c r="D158" s="914"/>
      <c r="E158" s="915" t="s">
        <v>1752</v>
      </c>
      <c r="F158" s="916"/>
      <c r="G158" s="916"/>
      <c r="H158" s="916"/>
      <c r="I158" s="917"/>
      <c r="J158" s="98"/>
    </row>
    <row r="159" spans="1:10" s="2" customFormat="1" ht="6.75" customHeight="1" x14ac:dyDescent="0.35">
      <c r="A159" s="948"/>
      <c r="B159" s="845"/>
      <c r="C159" s="845"/>
      <c r="D159" s="845"/>
      <c r="E159" s="845"/>
      <c r="F159" s="845"/>
      <c r="G159" s="845"/>
      <c r="H159" s="845"/>
      <c r="I159" s="845"/>
      <c r="J159" s="98"/>
    </row>
    <row r="160" spans="1:10" s="2" customFormat="1" ht="15.5" x14ac:dyDescent="0.35">
      <c r="A160" s="948"/>
      <c r="B160" s="913" t="s">
        <v>13</v>
      </c>
      <c r="C160" s="845"/>
      <c r="D160" s="914"/>
      <c r="E160" s="915" t="s">
        <v>1753</v>
      </c>
      <c r="F160" s="916"/>
      <c r="G160" s="916"/>
      <c r="H160" s="916"/>
      <c r="I160" s="917"/>
      <c r="J160" s="98"/>
    </row>
    <row r="161" spans="1:10" s="2" customFormat="1" ht="6.75" customHeight="1" x14ac:dyDescent="0.35">
      <c r="A161" s="948"/>
      <c r="B161" s="845"/>
      <c r="C161" s="845"/>
      <c r="D161" s="845"/>
      <c r="E161" s="845"/>
      <c r="F161" s="845"/>
      <c r="G161" s="845"/>
      <c r="H161" s="845"/>
      <c r="I161" s="845"/>
      <c r="J161" s="98"/>
    </row>
    <row r="162" spans="1:10" ht="15.5" x14ac:dyDescent="0.3">
      <c r="A162" s="948"/>
      <c r="B162" s="872" t="s">
        <v>2121</v>
      </c>
      <c r="C162" s="873"/>
      <c r="D162" s="874"/>
      <c r="E162" s="930" t="s">
        <v>9</v>
      </c>
      <c r="F162" s="931"/>
      <c r="G162" s="931"/>
      <c r="H162" s="931"/>
      <c r="I162" s="932"/>
      <c r="J162" s="98"/>
    </row>
    <row r="163" spans="1:10" s="2" customFormat="1" ht="6.75" customHeight="1" x14ac:dyDescent="0.35">
      <c r="A163" s="948"/>
      <c r="B163" s="845"/>
      <c r="C163" s="845"/>
      <c r="D163" s="845"/>
      <c r="E163" s="845"/>
      <c r="F163" s="845"/>
      <c r="G163" s="845"/>
      <c r="H163" s="845"/>
      <c r="I163" s="845"/>
      <c r="J163" s="98"/>
    </row>
    <row r="164" spans="1:10" ht="27.65" customHeight="1" x14ac:dyDescent="0.35">
      <c r="A164" s="948"/>
      <c r="B164" s="905" t="s">
        <v>2029</v>
      </c>
      <c r="C164" s="905"/>
      <c r="D164" s="905"/>
      <c r="E164" s="905"/>
      <c r="F164" s="905"/>
      <c r="G164" s="905"/>
      <c r="H164" s="905"/>
      <c r="I164" s="906"/>
      <c r="J164" s="98"/>
    </row>
    <row r="165" spans="1:10" ht="104.9" customHeight="1" x14ac:dyDescent="0.3">
      <c r="A165" s="948"/>
      <c r="B165" s="855"/>
      <c r="C165" s="879"/>
      <c r="D165" s="879"/>
      <c r="E165" s="879"/>
      <c r="F165" s="879"/>
      <c r="G165" s="879"/>
      <c r="H165" s="879"/>
      <c r="I165" s="881"/>
      <c r="J165" s="98"/>
    </row>
    <row r="166" spans="1:10" s="2" customFormat="1" ht="6.65" customHeight="1" x14ac:dyDescent="0.35">
      <c r="A166" s="948"/>
      <c r="B166" s="944"/>
      <c r="C166" s="945"/>
      <c r="D166" s="945"/>
      <c r="E166" s="945"/>
      <c r="F166" s="945"/>
      <c r="G166" s="945"/>
      <c r="H166" s="945"/>
      <c r="I166" s="945"/>
      <c r="J166" s="98"/>
    </row>
    <row r="167" spans="1:10" s="2" customFormat="1" ht="15.5" x14ac:dyDescent="0.35">
      <c r="A167" s="948"/>
      <c r="B167" s="982" t="s">
        <v>1754</v>
      </c>
      <c r="C167" s="982"/>
      <c r="D167" s="983"/>
      <c r="E167" s="84" t="s">
        <v>9</v>
      </c>
      <c r="F167" s="844"/>
      <c r="G167" s="845"/>
      <c r="H167" s="845"/>
      <c r="I167" s="845"/>
      <c r="J167" s="98"/>
    </row>
    <row r="168" spans="1:10" s="2" customFormat="1" ht="6.75" customHeight="1" x14ac:dyDescent="0.35">
      <c r="A168" s="948"/>
      <c r="B168" s="845"/>
      <c r="C168" s="845"/>
      <c r="D168" s="845"/>
      <c r="E168" s="845"/>
      <c r="F168" s="845"/>
      <c r="G168" s="845"/>
      <c r="H168" s="845"/>
      <c r="I168" s="845"/>
      <c r="J168" s="98"/>
    </row>
    <row r="169" spans="1:10" s="2" customFormat="1" ht="15.5" x14ac:dyDescent="0.35">
      <c r="A169" s="948"/>
      <c r="B169" s="1056" t="s">
        <v>1919</v>
      </c>
      <c r="C169" s="1057"/>
      <c r="D169" s="1057"/>
      <c r="E169" s="1057"/>
      <c r="F169" s="845"/>
      <c r="G169" s="845"/>
      <c r="H169" s="845"/>
      <c r="I169" s="845"/>
      <c r="J169" s="98"/>
    </row>
    <row r="170" spans="1:10" s="2" customFormat="1" ht="15.5" x14ac:dyDescent="0.35">
      <c r="A170" s="948"/>
      <c r="B170" s="849" t="s">
        <v>1874</v>
      </c>
      <c r="C170" s="893"/>
      <c r="D170" s="902"/>
      <c r="E170" s="86"/>
      <c r="F170" s="844"/>
      <c r="G170" s="845"/>
      <c r="H170" s="845"/>
      <c r="I170" s="845"/>
      <c r="J170" s="98"/>
    </row>
    <row r="171" spans="1:10" s="2" customFormat="1" ht="15.5" x14ac:dyDescent="0.35">
      <c r="A171" s="948"/>
      <c r="B171" s="849" t="s">
        <v>1875</v>
      </c>
      <c r="C171" s="893"/>
      <c r="D171" s="902"/>
      <c r="E171" s="86"/>
      <c r="F171" s="844"/>
      <c r="G171" s="845"/>
      <c r="H171" s="845"/>
      <c r="I171" s="845"/>
      <c r="J171" s="98"/>
    </row>
    <row r="172" spans="1:10" s="2" customFormat="1" ht="15.5" x14ac:dyDescent="0.35">
      <c r="A172" s="948"/>
      <c r="B172" s="1056" t="s">
        <v>1920</v>
      </c>
      <c r="C172" s="1057"/>
      <c r="D172" s="1057"/>
      <c r="E172" s="1057"/>
      <c r="F172" s="845"/>
      <c r="G172" s="845"/>
      <c r="H172" s="845"/>
      <c r="I172" s="845"/>
      <c r="J172" s="98"/>
    </row>
    <row r="173" spans="1:10" s="2" customFormat="1" ht="15.5" x14ac:dyDescent="0.35">
      <c r="A173" s="948"/>
      <c r="B173" s="849" t="s">
        <v>1755</v>
      </c>
      <c r="C173" s="893"/>
      <c r="D173" s="600"/>
      <c r="E173" s="86"/>
      <c r="F173" s="844"/>
      <c r="G173" s="845"/>
      <c r="H173" s="845"/>
      <c r="I173" s="845"/>
      <c r="J173" s="98"/>
    </row>
    <row r="174" spans="1:10" s="2" customFormat="1" ht="15.5" x14ac:dyDescent="0.35">
      <c r="A174" s="948"/>
      <c r="B174" s="1042"/>
      <c r="C174" s="845"/>
      <c r="D174" s="845"/>
      <c r="E174" s="845"/>
      <c r="F174" s="845"/>
      <c r="G174" s="845"/>
      <c r="H174" s="845"/>
      <c r="I174" s="845"/>
      <c r="J174" s="98"/>
    </row>
    <row r="175" spans="1:10" s="2" customFormat="1" ht="15.5" x14ac:dyDescent="0.35">
      <c r="A175" s="948"/>
      <c r="B175" s="966" t="s">
        <v>2182</v>
      </c>
      <c r="C175" s="967"/>
      <c r="D175" s="967"/>
      <c r="E175" s="967"/>
      <c r="F175" s="967"/>
      <c r="G175" s="967"/>
      <c r="H175" s="967"/>
      <c r="I175" s="967"/>
      <c r="J175" s="98"/>
    </row>
    <row r="176" spans="1:10" s="2" customFormat="1" ht="44.5" customHeight="1" x14ac:dyDescent="0.35">
      <c r="A176" s="948"/>
      <c r="B176" s="963"/>
      <c r="C176" s="1043"/>
      <c r="D176" s="1043"/>
      <c r="E176" s="1043"/>
      <c r="F176" s="1044"/>
      <c r="G176" s="856"/>
      <c r="H176" s="856"/>
      <c r="I176" s="857"/>
      <c r="J176" s="98"/>
    </row>
    <row r="177" spans="1:10" s="113" customFormat="1" ht="26.15" customHeight="1" x14ac:dyDescent="0.35">
      <c r="A177" s="948"/>
      <c r="B177" s="1061" t="s">
        <v>1878</v>
      </c>
      <c r="C177" s="548"/>
      <c r="D177" s="548"/>
      <c r="E177" s="548"/>
      <c r="F177" s="548"/>
      <c r="G177" s="548"/>
      <c r="H177" s="548"/>
      <c r="I177" s="548"/>
      <c r="J177" s="98"/>
    </row>
    <row r="178" spans="1:10" s="2" customFormat="1" ht="7" customHeight="1" x14ac:dyDescent="0.35">
      <c r="A178" s="948"/>
      <c r="B178" s="1033" t="s">
        <v>1877</v>
      </c>
      <c r="C178" s="945"/>
      <c r="D178" s="945"/>
      <c r="E178" s="945"/>
      <c r="F178" s="945"/>
      <c r="G178" s="945"/>
      <c r="H178" s="945"/>
      <c r="I178" s="945"/>
      <c r="J178" s="98"/>
    </row>
    <row r="179" spans="1:10" s="2" customFormat="1" ht="15.5" x14ac:dyDescent="0.35">
      <c r="A179" s="948"/>
      <c r="B179" s="933" t="s">
        <v>1876</v>
      </c>
      <c r="C179" s="934"/>
      <c r="D179" s="935"/>
      <c r="E179" s="936" t="s">
        <v>9</v>
      </c>
      <c r="F179" s="937"/>
      <c r="G179" s="1025"/>
      <c r="H179" s="845"/>
      <c r="I179" s="845"/>
      <c r="J179" s="98"/>
    </row>
    <row r="180" spans="1:10" s="2" customFormat="1" ht="15.5" x14ac:dyDescent="0.35">
      <c r="A180" s="948"/>
      <c r="B180" s="966" t="s">
        <v>1942</v>
      </c>
      <c r="C180" s="967"/>
      <c r="D180" s="967"/>
      <c r="E180" s="967"/>
      <c r="F180" s="967"/>
      <c r="G180" s="967"/>
      <c r="H180" s="967"/>
      <c r="I180" s="967"/>
      <c r="J180" s="98"/>
    </row>
    <row r="181" spans="1:10" s="2" customFormat="1" ht="15.5" x14ac:dyDescent="0.35">
      <c r="A181" s="948"/>
      <c r="B181" s="936"/>
      <c r="C181" s="1058"/>
      <c r="D181" s="1058"/>
      <c r="E181" s="1058"/>
      <c r="F181" s="1059"/>
      <c r="G181" s="551"/>
      <c r="H181" s="551"/>
      <c r="I181" s="1060"/>
      <c r="J181" s="98"/>
    </row>
    <row r="182" spans="1:10" s="2" customFormat="1" ht="45" customHeight="1" x14ac:dyDescent="0.35">
      <c r="A182" s="948"/>
      <c r="B182" s="1095" t="s">
        <v>2222</v>
      </c>
      <c r="C182" s="1095"/>
      <c r="D182" s="1095"/>
      <c r="E182" s="1095"/>
      <c r="F182" s="1095"/>
      <c r="G182" s="1096"/>
      <c r="H182" s="1096"/>
      <c r="I182" s="1096"/>
      <c r="J182" s="98"/>
    </row>
    <row r="183" spans="1:10" s="2" customFormat="1" ht="49" customHeight="1" x14ac:dyDescent="0.35">
      <c r="A183" s="948"/>
      <c r="B183" s="963"/>
      <c r="C183" s="1043"/>
      <c r="D183" s="1043"/>
      <c r="E183" s="1043"/>
      <c r="F183" s="1044"/>
      <c r="G183" s="551"/>
      <c r="H183" s="551"/>
      <c r="I183" s="1060"/>
      <c r="J183" s="98"/>
    </row>
    <row r="184" spans="1:10" s="2" customFormat="1" ht="25" customHeight="1" x14ac:dyDescent="0.35">
      <c r="A184" s="948"/>
      <c r="B184" s="1061" t="s">
        <v>1922</v>
      </c>
      <c r="C184" s="548"/>
      <c r="D184" s="548"/>
      <c r="E184" s="548"/>
      <c r="F184" s="548"/>
      <c r="G184" s="548"/>
      <c r="H184" s="548"/>
      <c r="I184" s="548"/>
      <c r="J184" s="98"/>
    </row>
    <row r="185" spans="1:10" s="113" customFormat="1" ht="7.5" customHeight="1" x14ac:dyDescent="0.35">
      <c r="A185" s="948"/>
      <c r="B185" s="77"/>
      <c r="J185" s="98"/>
    </row>
    <row r="186" spans="1:10" s="2" customFormat="1" ht="15.75" customHeight="1" x14ac:dyDescent="0.35">
      <c r="A186" s="948"/>
      <c r="B186" s="966" t="s">
        <v>1921</v>
      </c>
      <c r="C186" s="967"/>
      <c r="D186" s="967"/>
      <c r="E186" s="967"/>
      <c r="F186" s="967"/>
      <c r="G186" s="967"/>
      <c r="H186" s="967"/>
      <c r="I186" s="967"/>
      <c r="J186" s="98"/>
    </row>
    <row r="187" spans="1:10" s="2" customFormat="1" ht="57" customHeight="1" x14ac:dyDescent="0.35">
      <c r="A187" s="948"/>
      <c r="B187" s="963"/>
      <c r="C187" s="964"/>
      <c r="D187" s="964"/>
      <c r="E187" s="964"/>
      <c r="F187" s="964"/>
      <c r="G187" s="856"/>
      <c r="H187" s="856"/>
      <c r="I187" s="857"/>
      <c r="J187" s="98"/>
    </row>
    <row r="188" spans="1:10" s="2" customFormat="1" ht="19.5" customHeight="1" x14ac:dyDescent="0.35">
      <c r="A188" s="948"/>
      <c r="B188" s="965" t="s">
        <v>2083</v>
      </c>
      <c r="C188" s="551"/>
      <c r="D188" s="551"/>
      <c r="E188" s="551"/>
      <c r="F188" s="551"/>
      <c r="G188" s="551"/>
      <c r="H188" s="551"/>
      <c r="I188" s="551"/>
      <c r="J188" s="98"/>
    </row>
    <row r="189" spans="1:10" s="2" customFormat="1" ht="56.15" customHeight="1" x14ac:dyDescent="0.35">
      <c r="A189" s="948"/>
      <c r="B189" s="963"/>
      <c r="C189" s="964"/>
      <c r="D189" s="964"/>
      <c r="E189" s="964"/>
      <c r="F189" s="964"/>
      <c r="G189" s="856"/>
      <c r="H189" s="856"/>
      <c r="I189" s="857"/>
      <c r="J189" s="98"/>
    </row>
    <row r="190" spans="1:10" s="2" customFormat="1" ht="7" customHeight="1" x14ac:dyDescent="0.35">
      <c r="A190" s="948"/>
      <c r="B190" s="945"/>
      <c r="C190" s="945"/>
      <c r="D190" s="945"/>
      <c r="E190" s="945"/>
      <c r="F190" s="945"/>
      <c r="G190" s="114"/>
      <c r="H190" s="114"/>
      <c r="I190" s="114"/>
      <c r="J190" s="98"/>
    </row>
    <row r="191" spans="1:10" s="2" customFormat="1" ht="28.4" customHeight="1" x14ac:dyDescent="0.35">
      <c r="A191" s="948"/>
      <c r="B191" s="1048" t="s">
        <v>10</v>
      </c>
      <c r="C191" s="1049"/>
      <c r="D191" s="1049"/>
      <c r="E191" s="1049"/>
      <c r="F191" s="1049"/>
      <c r="G191" s="1049"/>
      <c r="H191" s="1049"/>
      <c r="I191" s="1049"/>
      <c r="J191" s="98"/>
    </row>
    <row r="192" spans="1:10" s="2" customFormat="1" ht="6.65" customHeight="1" x14ac:dyDescent="0.35">
      <c r="A192" s="948"/>
      <c r="B192" s="1033"/>
      <c r="C192" s="945"/>
      <c r="D192" s="945"/>
      <c r="E192" s="945"/>
      <c r="F192" s="945"/>
      <c r="G192" s="945"/>
      <c r="H192" s="945"/>
      <c r="I192" s="945"/>
      <c r="J192" s="98"/>
    </row>
    <row r="193" spans="1:13" s="2" customFormat="1" ht="30.75" customHeight="1" x14ac:dyDescent="0.35">
      <c r="A193" s="948"/>
      <c r="B193" s="923" t="s">
        <v>1736</v>
      </c>
      <c r="C193" s="1021"/>
      <c r="D193" s="962"/>
      <c r="E193" s="1066" t="s">
        <v>9</v>
      </c>
      <c r="F193" s="1067"/>
      <c r="G193" s="1067"/>
      <c r="H193" s="1067"/>
      <c r="I193" s="1068"/>
      <c r="J193" s="98"/>
    </row>
    <row r="194" spans="1:13" s="2" customFormat="1" ht="29.5" customHeight="1" x14ac:dyDescent="0.35">
      <c r="A194" s="948"/>
      <c r="B194" s="905" t="s">
        <v>2052</v>
      </c>
      <c r="C194" s="994"/>
      <c r="D194" s="994"/>
      <c r="E194" s="994"/>
      <c r="F194" s="994"/>
      <c r="G194" s="994"/>
      <c r="H194" s="994"/>
      <c r="I194" s="994"/>
      <c r="J194" s="98"/>
    </row>
    <row r="195" spans="1:13" s="2" customFormat="1" ht="50.15" customHeight="1" x14ac:dyDescent="0.35">
      <c r="A195" s="948"/>
      <c r="B195" s="963"/>
      <c r="C195" s="964"/>
      <c r="D195" s="964"/>
      <c r="E195" s="964"/>
      <c r="F195" s="964"/>
      <c r="G195" s="856"/>
      <c r="H195" s="856"/>
      <c r="I195" s="857"/>
      <c r="J195" s="98"/>
    </row>
    <row r="196" spans="1:13" s="2" customFormat="1" ht="14.5" customHeight="1" x14ac:dyDescent="0.35">
      <c r="A196" s="948"/>
      <c r="B196" s="1033"/>
      <c r="C196" s="945"/>
      <c r="D196" s="945"/>
      <c r="E196" s="945"/>
      <c r="F196" s="945"/>
      <c r="G196" s="945"/>
      <c r="H196" s="945"/>
      <c r="I196" s="945"/>
      <c r="J196" s="98"/>
    </row>
    <row r="197" spans="1:13" s="2" customFormat="1" ht="15.5" x14ac:dyDescent="0.35">
      <c r="A197" s="948"/>
      <c r="B197" s="998" t="s">
        <v>11</v>
      </c>
      <c r="C197" s="918"/>
      <c r="D197" s="918"/>
      <c r="E197" s="918"/>
      <c r="F197" s="918"/>
      <c r="G197" s="999"/>
      <c r="H197" s="999"/>
      <c r="I197" s="999"/>
      <c r="J197" s="98"/>
    </row>
    <row r="198" spans="1:13" s="123" customFormat="1" ht="1.5" customHeight="1" x14ac:dyDescent="0.35">
      <c r="A198" s="948"/>
      <c r="B198" s="1069"/>
      <c r="C198" s="1070"/>
      <c r="D198" s="1070"/>
      <c r="E198" s="1070"/>
      <c r="F198" s="1070"/>
      <c r="G198" s="1070"/>
      <c r="H198" s="1070"/>
      <c r="I198" s="1070"/>
      <c r="J198" s="125"/>
    </row>
    <row r="199" spans="1:13" s="2" customFormat="1" ht="15.5" x14ac:dyDescent="0.35">
      <c r="A199" s="948"/>
      <c r="B199" s="1026" t="s">
        <v>19</v>
      </c>
      <c r="C199" s="1028" t="s">
        <v>17</v>
      </c>
      <c r="D199" s="1029"/>
      <c r="E199" s="1030"/>
      <c r="F199" s="1028" t="s">
        <v>18</v>
      </c>
      <c r="G199" s="1047"/>
      <c r="H199" s="1030"/>
      <c r="I199" s="1000"/>
      <c r="J199" s="98"/>
      <c r="M199" s="7"/>
    </row>
    <row r="200" spans="1:13" s="2" customFormat="1" ht="117.65" customHeight="1" x14ac:dyDescent="0.35">
      <c r="A200" s="948"/>
      <c r="B200" s="1027"/>
      <c r="C200" s="995"/>
      <c r="D200" s="1031"/>
      <c r="E200" s="997"/>
      <c r="F200" s="995"/>
      <c r="G200" s="996"/>
      <c r="H200" s="997"/>
      <c r="I200" s="1001"/>
      <c r="J200" s="98"/>
    </row>
    <row r="201" spans="1:13" s="2" customFormat="1" ht="15.5" x14ac:dyDescent="0.35">
      <c r="A201" s="948"/>
      <c r="B201" s="1026" t="s">
        <v>20</v>
      </c>
      <c r="C201" s="1032" t="s">
        <v>15</v>
      </c>
      <c r="D201" s="1029"/>
      <c r="E201" s="1030"/>
      <c r="F201" s="1028" t="s">
        <v>16</v>
      </c>
      <c r="G201" s="1047"/>
      <c r="H201" s="1030"/>
      <c r="I201" s="1000"/>
      <c r="J201" s="98"/>
    </row>
    <row r="202" spans="1:13" s="2" customFormat="1" ht="123.65" customHeight="1" x14ac:dyDescent="0.35">
      <c r="A202" s="948"/>
      <c r="B202" s="1027"/>
      <c r="C202" s="995"/>
      <c r="D202" s="1031"/>
      <c r="E202" s="997"/>
      <c r="F202" s="995"/>
      <c r="G202" s="996"/>
      <c r="H202" s="997"/>
      <c r="I202" s="1001"/>
      <c r="J202" s="98"/>
    </row>
    <row r="203" spans="1:13" s="2" customFormat="1" ht="8.15" customHeight="1" x14ac:dyDescent="0.35">
      <c r="A203" s="948"/>
      <c r="B203" s="845"/>
      <c r="C203" s="845"/>
      <c r="D203" s="845"/>
      <c r="E203" s="845"/>
      <c r="F203" s="845"/>
      <c r="G203" s="845"/>
      <c r="H203" s="845"/>
      <c r="I203" s="845"/>
      <c r="J203" s="98"/>
    </row>
    <row r="204" spans="1:13" s="2" customFormat="1" ht="14.9" customHeight="1" x14ac:dyDescent="0.35">
      <c r="A204" s="948"/>
      <c r="B204" s="998" t="s">
        <v>1879</v>
      </c>
      <c r="C204" s="1022"/>
      <c r="D204" s="1023" t="s">
        <v>9</v>
      </c>
      <c r="E204" s="1024"/>
      <c r="F204" s="1025"/>
      <c r="G204" s="978"/>
      <c r="H204" s="978"/>
      <c r="I204" s="978"/>
      <c r="J204" s="98"/>
    </row>
    <row r="205" spans="1:13" s="2" customFormat="1" ht="5.9" customHeight="1" x14ac:dyDescent="0.35">
      <c r="A205" s="948"/>
      <c r="B205" s="977"/>
      <c r="C205" s="978"/>
      <c r="D205" s="978"/>
      <c r="E205" s="978"/>
      <c r="F205" s="978"/>
      <c r="G205" s="114"/>
      <c r="H205" s="114"/>
      <c r="I205" s="114"/>
      <c r="J205" s="98"/>
    </row>
    <row r="206" spans="1:13" s="2" customFormat="1" ht="13" customHeight="1" x14ac:dyDescent="0.35">
      <c r="A206" s="948"/>
      <c r="B206" s="966" t="s">
        <v>1956</v>
      </c>
      <c r="C206" s="967"/>
      <c r="D206" s="967"/>
      <c r="E206" s="967"/>
      <c r="F206" s="967"/>
      <c r="G206" s="967"/>
      <c r="H206" s="967"/>
      <c r="I206" s="967"/>
      <c r="J206" s="98"/>
    </row>
    <row r="207" spans="1:13" s="2" customFormat="1" ht="42.75" customHeight="1" x14ac:dyDescent="0.35">
      <c r="A207" s="948"/>
      <c r="B207" s="963"/>
      <c r="C207" s="964"/>
      <c r="D207" s="964"/>
      <c r="E207" s="964"/>
      <c r="F207" s="964"/>
      <c r="G207" s="856"/>
      <c r="H207" s="856"/>
      <c r="I207" s="857"/>
      <c r="J207" s="98"/>
    </row>
    <row r="208" spans="1:13" s="2" customFormat="1" ht="15.75" customHeight="1" x14ac:dyDescent="0.35">
      <c r="A208" s="948"/>
      <c r="B208" s="965" t="s">
        <v>14</v>
      </c>
      <c r="C208" s="551"/>
      <c r="D208" s="551"/>
      <c r="E208" s="551"/>
      <c r="F208" s="551"/>
      <c r="G208" s="551"/>
      <c r="H208" s="551"/>
      <c r="I208" s="551"/>
      <c r="J208" s="98"/>
    </row>
    <row r="209" spans="1:10" s="2" customFormat="1" ht="31.5" customHeight="1" x14ac:dyDescent="0.35">
      <c r="A209" s="948"/>
      <c r="B209" s="963"/>
      <c r="C209" s="964"/>
      <c r="D209" s="964"/>
      <c r="E209" s="964"/>
      <c r="F209" s="964"/>
      <c r="G209" s="856"/>
      <c r="H209" s="856"/>
      <c r="I209" s="857"/>
      <c r="J209" s="98"/>
    </row>
    <row r="210" spans="1:10" s="2" customFormat="1" ht="32.15" customHeight="1" x14ac:dyDescent="0.35">
      <c r="A210" s="948"/>
      <c r="B210" s="1017" t="s">
        <v>2082</v>
      </c>
      <c r="C210" s="1018"/>
      <c r="D210" s="1018"/>
      <c r="E210" s="1018"/>
      <c r="F210" s="1018"/>
      <c r="G210" s="1018"/>
      <c r="H210" s="1018"/>
      <c r="I210" s="1018"/>
      <c r="J210" s="98"/>
    </row>
    <row r="211" spans="1:10" s="2" customFormat="1" ht="43.5" customHeight="1" x14ac:dyDescent="0.35">
      <c r="A211" s="948"/>
      <c r="B211" s="963"/>
      <c r="C211" s="964"/>
      <c r="D211" s="964"/>
      <c r="E211" s="964"/>
      <c r="F211" s="964"/>
      <c r="G211" s="856"/>
      <c r="H211" s="856"/>
      <c r="I211" s="857"/>
      <c r="J211" s="98"/>
    </row>
    <row r="212" spans="1:10" s="2" customFormat="1" ht="25.5" customHeight="1" x14ac:dyDescent="0.35">
      <c r="A212" s="948"/>
      <c r="B212" s="1094" t="s">
        <v>12</v>
      </c>
      <c r="C212" s="548"/>
      <c r="D212" s="548"/>
      <c r="E212" s="548"/>
      <c r="F212" s="548"/>
      <c r="G212" s="548"/>
      <c r="H212" s="548"/>
      <c r="I212" s="548"/>
      <c r="J212" s="98"/>
    </row>
    <row r="213" spans="1:10" s="2" customFormat="1" ht="15.75" customHeight="1" x14ac:dyDescent="0.35">
      <c r="A213" s="948"/>
      <c r="B213" s="965" t="s">
        <v>1881</v>
      </c>
      <c r="C213" s="965"/>
      <c r="D213" s="965"/>
      <c r="E213" s="965"/>
      <c r="F213" s="965"/>
      <c r="G213" s="114"/>
      <c r="H213" s="114"/>
      <c r="I213" s="114"/>
      <c r="J213" s="98"/>
    </row>
    <row r="214" spans="1:10" s="2" customFormat="1" ht="43.5" customHeight="1" x14ac:dyDescent="0.35">
      <c r="A214" s="948"/>
      <c r="B214" s="963"/>
      <c r="C214" s="964"/>
      <c r="D214" s="964"/>
      <c r="E214" s="964"/>
      <c r="F214" s="964"/>
      <c r="G214" s="856"/>
      <c r="H214" s="856"/>
      <c r="I214" s="857"/>
      <c r="J214" s="98"/>
    </row>
    <row r="215" spans="1:10" s="2" customFormat="1" ht="15.5" x14ac:dyDescent="0.35">
      <c r="A215" s="948"/>
      <c r="B215" s="965" t="s">
        <v>1880</v>
      </c>
      <c r="C215" s="965"/>
      <c r="D215" s="965"/>
      <c r="E215" s="965"/>
      <c r="F215" s="965"/>
      <c r="G215" s="114"/>
      <c r="H215" s="114"/>
      <c r="I215" s="114"/>
      <c r="J215" s="98"/>
    </row>
    <row r="216" spans="1:10" s="2" customFormat="1" ht="43.5" customHeight="1" x14ac:dyDescent="0.35">
      <c r="A216" s="948"/>
      <c r="B216" s="963"/>
      <c r="C216" s="964"/>
      <c r="D216" s="964"/>
      <c r="E216" s="964"/>
      <c r="F216" s="964"/>
      <c r="G216" s="856"/>
      <c r="H216" s="856"/>
      <c r="I216" s="857"/>
      <c r="J216" s="98"/>
    </row>
    <row r="217" spans="1:10" s="2" customFormat="1" ht="5.9" customHeight="1" x14ac:dyDescent="0.35">
      <c r="A217" s="948"/>
      <c r="B217" s="1034"/>
      <c r="C217" s="945"/>
      <c r="D217" s="945"/>
      <c r="E217" s="945"/>
      <c r="F217" s="945"/>
      <c r="G217" s="945"/>
      <c r="H217" s="945"/>
      <c r="I217" s="945"/>
      <c r="J217" s="98"/>
    </row>
    <row r="218" spans="1:10" s="2" customFormat="1" ht="26.25" customHeight="1" x14ac:dyDescent="0.35">
      <c r="A218" s="948"/>
      <c r="B218" s="1048" t="s">
        <v>1945</v>
      </c>
      <c r="C218" s="1049"/>
      <c r="D218" s="1049"/>
      <c r="E218" s="1049"/>
      <c r="F218" s="1049"/>
      <c r="G218" s="1049"/>
      <c r="H218" s="1049"/>
      <c r="I218" s="1049"/>
      <c r="J218" s="98"/>
    </row>
    <row r="219" spans="1:10" s="2" customFormat="1" ht="17.5" customHeight="1" x14ac:dyDescent="0.35">
      <c r="A219" s="948"/>
      <c r="B219" s="1015" t="s">
        <v>2183</v>
      </c>
      <c r="C219" s="1016"/>
      <c r="D219" s="1016"/>
      <c r="E219" s="1016"/>
      <c r="F219" s="1016"/>
      <c r="G219" s="1016"/>
      <c r="H219" s="1016"/>
      <c r="I219" s="1016"/>
      <c r="J219" s="98"/>
    </row>
    <row r="220" spans="1:10" s="113" customFormat="1" ht="15" customHeight="1" x14ac:dyDescent="0.35">
      <c r="A220" s="948"/>
      <c r="B220" s="172" t="s">
        <v>5</v>
      </c>
      <c r="C220" s="198"/>
      <c r="D220" s="961" t="s">
        <v>2184</v>
      </c>
      <c r="E220" s="962"/>
      <c r="F220" s="198"/>
      <c r="G220" s="961" t="s">
        <v>2</v>
      </c>
      <c r="H220" s="962"/>
      <c r="I220" s="198"/>
      <c r="J220" s="48"/>
    </row>
    <row r="221" spans="1:10" s="113" customFormat="1" ht="15" customHeight="1" x14ac:dyDescent="0.35">
      <c r="A221" s="948"/>
      <c r="B221" s="172" t="s">
        <v>1884</v>
      </c>
      <c r="C221" s="198"/>
      <c r="D221" s="961" t="s">
        <v>0</v>
      </c>
      <c r="E221" s="962"/>
      <c r="F221" s="198"/>
      <c r="G221" s="961" t="s">
        <v>4</v>
      </c>
      <c r="H221" s="962"/>
      <c r="I221" s="198"/>
      <c r="J221" s="48"/>
    </row>
    <row r="222" spans="1:10" s="113" customFormat="1" ht="15" customHeight="1" x14ac:dyDescent="0.35">
      <c r="A222" s="948"/>
      <c r="B222" s="172" t="s">
        <v>7</v>
      </c>
      <c r="C222" s="198"/>
      <c r="D222" s="961" t="s">
        <v>1943</v>
      </c>
      <c r="E222" s="962"/>
      <c r="F222" s="198"/>
      <c r="G222" s="961" t="s">
        <v>2122</v>
      </c>
      <c r="H222" s="962"/>
      <c r="I222" s="198"/>
      <c r="J222" s="48"/>
    </row>
    <row r="223" spans="1:10" s="113" customFormat="1" ht="15" customHeight="1" x14ac:dyDescent="0.35">
      <c r="A223" s="948"/>
      <c r="B223" s="172" t="s">
        <v>6</v>
      </c>
      <c r="C223" s="198"/>
      <c r="D223" s="961" t="s">
        <v>1887</v>
      </c>
      <c r="E223" s="962"/>
      <c r="F223" s="198"/>
      <c r="G223" s="961" t="s">
        <v>1885</v>
      </c>
      <c r="H223" s="962"/>
      <c r="I223" s="198"/>
      <c r="J223" s="48"/>
    </row>
    <row r="224" spans="1:10" s="113" customFormat="1" ht="15" customHeight="1" x14ac:dyDescent="0.35">
      <c r="A224" s="948"/>
      <c r="B224" s="172" t="s">
        <v>3</v>
      </c>
      <c r="C224" s="198"/>
      <c r="D224" s="961" t="s">
        <v>1888</v>
      </c>
      <c r="E224" s="962"/>
      <c r="F224" s="198"/>
      <c r="G224" s="1005" t="s">
        <v>1886</v>
      </c>
      <c r="H224" s="1006"/>
      <c r="I224" s="198"/>
      <c r="J224" s="48"/>
    </row>
    <row r="225" spans="1:10" s="113" customFormat="1" ht="16.5" customHeight="1" x14ac:dyDescent="0.35">
      <c r="A225" s="948"/>
      <c r="B225" s="172" t="s">
        <v>8</v>
      </c>
      <c r="C225" s="198"/>
      <c r="D225" s="961" t="s">
        <v>1944</v>
      </c>
      <c r="E225" s="962"/>
      <c r="F225" s="1050"/>
      <c r="G225" s="1051"/>
      <c r="H225" s="1051"/>
      <c r="I225" s="1052"/>
      <c r="J225" s="48"/>
    </row>
    <row r="226" spans="1:10" s="2" customFormat="1" ht="6.75" customHeight="1" x14ac:dyDescent="0.35">
      <c r="A226" s="948"/>
      <c r="B226" s="845"/>
      <c r="C226" s="845"/>
      <c r="D226" s="845"/>
      <c r="E226" s="845"/>
      <c r="F226" s="845"/>
      <c r="G226" s="845"/>
      <c r="H226" s="845"/>
      <c r="I226" s="845"/>
      <c r="J226" s="98"/>
    </row>
    <row r="227" spans="1:10" ht="16" customHeight="1" x14ac:dyDescent="0.35">
      <c r="A227" s="948"/>
      <c r="B227" s="884" t="s">
        <v>1918</v>
      </c>
      <c r="C227" s="1007"/>
      <c r="D227" s="1008"/>
      <c r="E227" s="197">
        <f>+C220+C221+C222+C223+C224+C225+F220+F221+F222+F223+F224+I220+I221+I222+I223+I224</f>
        <v>0</v>
      </c>
      <c r="F227" s="907" t="s">
        <v>1914</v>
      </c>
      <c r="G227" s="908"/>
      <c r="H227" s="197"/>
      <c r="I227" s="92"/>
      <c r="J227" s="98"/>
    </row>
    <row r="228" spans="1:10" s="2" customFormat="1" ht="6.75" customHeight="1" x14ac:dyDescent="0.35">
      <c r="A228" s="948"/>
      <c r="B228" s="845"/>
      <c r="C228" s="845"/>
      <c r="D228" s="845"/>
      <c r="E228" s="845"/>
      <c r="F228" s="845"/>
      <c r="G228" s="845"/>
      <c r="H228" s="845"/>
      <c r="I228" s="845"/>
      <c r="J228" s="98"/>
    </row>
    <row r="229" spans="1:10" ht="15.5" x14ac:dyDescent="0.3">
      <c r="A229" s="948"/>
      <c r="B229" s="1064" t="s">
        <v>1883</v>
      </c>
      <c r="C229" s="1065"/>
      <c r="D229" s="1065"/>
      <c r="E229" s="1065"/>
      <c r="F229" s="1065"/>
      <c r="G229" s="1065"/>
      <c r="H229" s="1065"/>
      <c r="I229" s="1065"/>
      <c r="J229" s="98"/>
    </row>
    <row r="230" spans="1:10" ht="29.5" customHeight="1" x14ac:dyDescent="0.3">
      <c r="A230" s="948"/>
      <c r="B230" s="1062" t="s">
        <v>1756</v>
      </c>
      <c r="C230" s="1092"/>
      <c r="D230" s="1062" t="s">
        <v>1757</v>
      </c>
      <c r="E230" s="1054"/>
      <c r="F230" s="103" t="s">
        <v>1</v>
      </c>
      <c r="G230" s="102" t="s">
        <v>1758</v>
      </c>
      <c r="H230" s="1062" t="s">
        <v>1759</v>
      </c>
      <c r="I230" s="1063"/>
      <c r="J230" s="98"/>
    </row>
    <row r="231" spans="1:10" ht="15.5" x14ac:dyDescent="0.3">
      <c r="A231" s="948"/>
      <c r="B231" s="987" t="s">
        <v>9</v>
      </c>
      <c r="C231" s="988"/>
      <c r="D231" s="938"/>
      <c r="E231" s="979"/>
      <c r="F231" s="115"/>
      <c r="G231" s="199" t="s">
        <v>9</v>
      </c>
      <c r="H231" s="980" t="s">
        <v>9</v>
      </c>
      <c r="I231" s="981"/>
      <c r="J231" s="98"/>
    </row>
    <row r="232" spans="1:10" ht="15.5" x14ac:dyDescent="0.3">
      <c r="A232" s="948"/>
      <c r="B232" s="987" t="s">
        <v>9</v>
      </c>
      <c r="C232" s="988"/>
      <c r="D232" s="938"/>
      <c r="E232" s="979"/>
      <c r="F232" s="115"/>
      <c r="G232" s="199" t="s">
        <v>9</v>
      </c>
      <c r="H232" s="980" t="s">
        <v>9</v>
      </c>
      <c r="I232" s="981"/>
      <c r="J232" s="98"/>
    </row>
    <row r="233" spans="1:10" ht="15.5" x14ac:dyDescent="0.3">
      <c r="A233" s="948"/>
      <c r="B233" s="987" t="s">
        <v>9</v>
      </c>
      <c r="C233" s="988"/>
      <c r="D233" s="938"/>
      <c r="E233" s="979"/>
      <c r="F233" s="115"/>
      <c r="G233" s="199" t="s">
        <v>9</v>
      </c>
      <c r="H233" s="980" t="s">
        <v>9</v>
      </c>
      <c r="I233" s="981"/>
      <c r="J233" s="98"/>
    </row>
    <row r="234" spans="1:10" ht="15.5" x14ac:dyDescent="0.3">
      <c r="A234" s="948"/>
      <c r="B234" s="987" t="s">
        <v>9</v>
      </c>
      <c r="C234" s="988"/>
      <c r="D234" s="938"/>
      <c r="E234" s="979"/>
      <c r="F234" s="115"/>
      <c r="G234" s="199" t="s">
        <v>9</v>
      </c>
      <c r="H234" s="980" t="s">
        <v>9</v>
      </c>
      <c r="I234" s="981"/>
      <c r="J234" s="98"/>
    </row>
    <row r="235" spans="1:10" ht="15.5" x14ac:dyDescent="0.3">
      <c r="A235" s="948"/>
      <c r="B235" s="987" t="s">
        <v>9</v>
      </c>
      <c r="C235" s="988"/>
      <c r="D235" s="938"/>
      <c r="E235" s="979"/>
      <c r="F235" s="115"/>
      <c r="G235" s="199" t="s">
        <v>9</v>
      </c>
      <c r="H235" s="980" t="s">
        <v>9</v>
      </c>
      <c r="I235" s="981"/>
      <c r="J235" s="98"/>
    </row>
    <row r="236" spans="1:10" ht="15.5" x14ac:dyDescent="0.3">
      <c r="A236" s="948"/>
      <c r="B236" s="987" t="s">
        <v>9</v>
      </c>
      <c r="C236" s="988"/>
      <c r="D236" s="938"/>
      <c r="E236" s="979"/>
      <c r="F236" s="115"/>
      <c r="G236" s="199" t="s">
        <v>9</v>
      </c>
      <c r="H236" s="980" t="s">
        <v>9</v>
      </c>
      <c r="I236" s="981"/>
      <c r="J236" s="98"/>
    </row>
    <row r="237" spans="1:10" ht="3.65" customHeight="1" x14ac:dyDescent="0.35">
      <c r="A237" s="948"/>
      <c r="B237" s="845"/>
      <c r="C237" s="845"/>
      <c r="D237" s="845"/>
      <c r="E237" s="845"/>
      <c r="F237" s="845"/>
      <c r="G237" s="845"/>
      <c r="H237" s="845"/>
      <c r="I237" s="845"/>
      <c r="J237" s="119"/>
    </row>
    <row r="238" spans="1:10" ht="15.5" x14ac:dyDescent="0.35">
      <c r="A238" s="948"/>
      <c r="B238" s="1035" t="s">
        <v>1949</v>
      </c>
      <c r="C238" s="1036"/>
      <c r="D238" s="1036"/>
      <c r="E238" s="1037"/>
      <c r="F238" s="120">
        <f>+SUMIF(G231:G236,"Concedida",F231:F236)</f>
        <v>0</v>
      </c>
      <c r="G238" s="1038"/>
      <c r="H238" s="822"/>
      <c r="I238" s="822"/>
      <c r="J238" s="119"/>
    </row>
    <row r="239" spans="1:10" ht="29.5" customHeight="1" x14ac:dyDescent="0.35">
      <c r="A239" s="948"/>
      <c r="B239" s="905" t="s">
        <v>2223</v>
      </c>
      <c r="C239" s="905"/>
      <c r="D239" s="905"/>
      <c r="E239" s="905"/>
      <c r="F239" s="905"/>
      <c r="G239" s="905"/>
      <c r="H239" s="905"/>
      <c r="I239" s="906"/>
      <c r="J239" s="98"/>
    </row>
    <row r="240" spans="1:10" ht="28.5" customHeight="1" x14ac:dyDescent="0.3">
      <c r="A240" s="948"/>
      <c r="B240" s="855"/>
      <c r="C240" s="879"/>
      <c r="D240" s="879"/>
      <c r="E240" s="879"/>
      <c r="F240" s="879"/>
      <c r="G240" s="879"/>
      <c r="H240" s="879"/>
      <c r="I240" s="881"/>
      <c r="J240" s="98"/>
    </row>
    <row r="241" spans="1:10" ht="33" customHeight="1" x14ac:dyDescent="0.35">
      <c r="A241" s="948"/>
      <c r="B241" s="1017" t="s">
        <v>2030</v>
      </c>
      <c r="C241" s="1017"/>
      <c r="D241" s="1017"/>
      <c r="E241" s="1017"/>
      <c r="F241" s="1017"/>
      <c r="G241" s="1017"/>
      <c r="H241" s="1017"/>
      <c r="I241" s="1040"/>
      <c r="J241" s="98"/>
    </row>
    <row r="242" spans="1:10" ht="35.5" customHeight="1" x14ac:dyDescent="0.3">
      <c r="A242" s="948"/>
      <c r="B242" s="855"/>
      <c r="C242" s="879"/>
      <c r="D242" s="879"/>
      <c r="E242" s="879"/>
      <c r="F242" s="879"/>
      <c r="G242" s="879"/>
      <c r="H242" s="879"/>
      <c r="I242" s="881"/>
      <c r="J242" s="98"/>
    </row>
    <row r="243" spans="1:10" ht="5.15" customHeight="1" x14ac:dyDescent="0.3">
      <c r="A243" s="948"/>
      <c r="B243" s="93"/>
      <c r="C243" s="93"/>
      <c r="D243" s="93"/>
      <c r="E243" s="93"/>
      <c r="F243" s="93"/>
      <c r="G243" s="93"/>
      <c r="H243" s="93"/>
      <c r="I243" s="93"/>
      <c r="J243" s="98"/>
    </row>
    <row r="244" spans="1:10" ht="16.5" customHeight="1" x14ac:dyDescent="0.35">
      <c r="A244" s="948"/>
      <c r="B244" s="146" t="s">
        <v>1952</v>
      </c>
      <c r="C244" s="78"/>
      <c r="D244" s="907"/>
      <c r="E244" s="909"/>
      <c r="F244" s="102" t="s">
        <v>1894</v>
      </c>
      <c r="G244" s="102" t="s">
        <v>1895</v>
      </c>
      <c r="H244" s="102" t="s">
        <v>1896</v>
      </c>
      <c r="I244" s="93"/>
      <c r="J244" s="98"/>
    </row>
    <row r="245" spans="1:10" ht="16" customHeight="1" x14ac:dyDescent="0.35">
      <c r="A245" s="948"/>
      <c r="B245" s="96" t="s">
        <v>1897</v>
      </c>
      <c r="C245" s="203" t="s">
        <v>9</v>
      </c>
      <c r="D245" s="907" t="s">
        <v>1893</v>
      </c>
      <c r="E245" s="909"/>
      <c r="F245" s="198"/>
      <c r="G245" s="198"/>
      <c r="H245" s="198"/>
      <c r="I245" s="93"/>
      <c r="J245" s="98"/>
    </row>
    <row r="246" spans="1:10" ht="36" customHeight="1" x14ac:dyDescent="0.35">
      <c r="A246" s="948"/>
      <c r="B246" s="905" t="s">
        <v>2084</v>
      </c>
      <c r="C246" s="905"/>
      <c r="D246" s="905"/>
      <c r="E246" s="905"/>
      <c r="F246" s="905"/>
      <c r="G246" s="905"/>
      <c r="H246" s="905"/>
      <c r="I246" s="906"/>
      <c r="J246" s="98"/>
    </row>
    <row r="247" spans="1:10" ht="32.15" customHeight="1" x14ac:dyDescent="0.3">
      <c r="A247" s="948"/>
      <c r="B247" s="855"/>
      <c r="C247" s="879"/>
      <c r="D247" s="879"/>
      <c r="E247" s="879"/>
      <c r="F247" s="879"/>
      <c r="G247" s="879"/>
      <c r="H247" s="879"/>
      <c r="I247" s="881"/>
      <c r="J247" s="98"/>
    </row>
    <row r="248" spans="1:10" ht="5.15" customHeight="1" x14ac:dyDescent="0.35">
      <c r="A248" s="948"/>
      <c r="B248" s="1013"/>
      <c r="C248" s="1014"/>
      <c r="D248" s="1014"/>
      <c r="E248" s="1014"/>
      <c r="F248" s="1014"/>
      <c r="G248" s="1014"/>
      <c r="H248" s="1014"/>
      <c r="I248" s="1014"/>
      <c r="J248" s="98"/>
    </row>
    <row r="249" spans="1:10" ht="16" customHeight="1" x14ac:dyDescent="0.35">
      <c r="A249" s="948"/>
      <c r="B249" s="146" t="s">
        <v>1953</v>
      </c>
      <c r="C249" s="78"/>
      <c r="D249" s="907"/>
      <c r="E249" s="909"/>
      <c r="F249" s="102" t="s">
        <v>1894</v>
      </c>
      <c r="G249" s="102" t="s">
        <v>1895</v>
      </c>
      <c r="H249" s="102" t="s">
        <v>1896</v>
      </c>
      <c r="I249" s="93"/>
      <c r="J249" s="98"/>
    </row>
    <row r="250" spans="1:10" ht="16" customHeight="1" x14ac:dyDescent="0.35">
      <c r="A250" s="948"/>
      <c r="B250" s="96" t="s">
        <v>1910</v>
      </c>
      <c r="C250" s="203" t="s">
        <v>9</v>
      </c>
      <c r="D250" s="907" t="s">
        <v>1911</v>
      </c>
      <c r="E250" s="909"/>
      <c r="F250" s="198"/>
      <c r="G250" s="198"/>
      <c r="H250" s="198"/>
      <c r="I250" s="93"/>
      <c r="J250" s="98"/>
    </row>
    <row r="251" spans="1:10" ht="7.5" customHeight="1" x14ac:dyDescent="0.35">
      <c r="A251" s="948"/>
      <c r="B251" s="877"/>
      <c r="C251" s="893"/>
      <c r="D251" s="893"/>
      <c r="E251" s="893"/>
      <c r="F251" s="893"/>
      <c r="G251" s="893"/>
      <c r="H251" s="893"/>
      <c r="I251" s="893"/>
      <c r="J251" s="98"/>
    </row>
    <row r="252" spans="1:10" ht="14.9" customHeight="1" x14ac:dyDescent="0.35">
      <c r="A252" s="948"/>
      <c r="B252" s="900"/>
      <c r="C252" s="901"/>
      <c r="D252" s="902"/>
      <c r="E252" s="102" t="s">
        <v>1894</v>
      </c>
      <c r="F252" s="102" t="s">
        <v>1895</v>
      </c>
      <c r="G252" s="102" t="s">
        <v>1896</v>
      </c>
      <c r="H252" s="892"/>
      <c r="I252" s="893"/>
      <c r="J252" s="98"/>
    </row>
    <row r="253" spans="1:10" ht="16" customHeight="1" x14ac:dyDescent="0.35">
      <c r="A253" s="948"/>
      <c r="B253" s="903" t="s">
        <v>1955</v>
      </c>
      <c r="C253" s="904"/>
      <c r="D253" s="850"/>
      <c r="E253" s="198"/>
      <c r="F253" s="198"/>
      <c r="G253" s="198"/>
      <c r="H253" s="892"/>
      <c r="I253" s="893"/>
      <c r="J253" s="98"/>
    </row>
    <row r="254" spans="1:10" ht="16" customHeight="1" x14ac:dyDescent="0.35">
      <c r="A254" s="948"/>
      <c r="B254" s="903" t="s">
        <v>1913</v>
      </c>
      <c r="C254" s="904"/>
      <c r="D254" s="850"/>
      <c r="E254" s="198"/>
      <c r="F254" s="198"/>
      <c r="G254" s="198"/>
      <c r="H254" s="892"/>
      <c r="I254" s="893"/>
      <c r="J254" s="98"/>
    </row>
    <row r="255" spans="1:10" ht="16" customHeight="1" x14ac:dyDescent="0.35">
      <c r="A255" s="948"/>
      <c r="B255" s="903" t="s">
        <v>1912</v>
      </c>
      <c r="C255" s="904"/>
      <c r="D255" s="850"/>
      <c r="E255" s="198"/>
      <c r="F255" s="198"/>
      <c r="G255" s="198"/>
      <c r="H255" s="892"/>
      <c r="I255" s="893"/>
      <c r="J255" s="98"/>
    </row>
    <row r="256" spans="1:10" s="91" customFormat="1" ht="7.5" customHeight="1" x14ac:dyDescent="0.35">
      <c r="A256" s="948"/>
      <c r="B256" s="87"/>
      <c r="C256" s="116"/>
      <c r="D256" s="117"/>
      <c r="E256" s="88"/>
      <c r="F256" s="88"/>
      <c r="G256" s="88"/>
      <c r="H256" s="89"/>
      <c r="I256" s="89"/>
      <c r="J256" s="90"/>
    </row>
    <row r="257" spans="1:10" s="91" customFormat="1" ht="45" customHeight="1" x14ac:dyDescent="0.35">
      <c r="A257" s="948"/>
      <c r="B257" s="905" t="s">
        <v>2086</v>
      </c>
      <c r="C257" s="905"/>
      <c r="D257" s="905"/>
      <c r="E257" s="905"/>
      <c r="F257" s="905"/>
      <c r="G257" s="905"/>
      <c r="H257" s="905"/>
      <c r="I257" s="906"/>
      <c r="J257" s="90"/>
    </row>
    <row r="258" spans="1:10" s="91" customFormat="1" ht="46.5" customHeight="1" x14ac:dyDescent="0.3">
      <c r="A258" s="948"/>
      <c r="B258" s="855"/>
      <c r="C258" s="879"/>
      <c r="D258" s="879"/>
      <c r="E258" s="879"/>
      <c r="F258" s="879"/>
      <c r="G258" s="879"/>
      <c r="H258" s="879"/>
      <c r="I258" s="881"/>
      <c r="J258" s="90"/>
    </row>
    <row r="259" spans="1:10" s="91" customFormat="1" ht="4.5" customHeight="1" x14ac:dyDescent="0.35">
      <c r="A259" s="948"/>
      <c r="B259" s="1020"/>
      <c r="C259" s="1014"/>
      <c r="D259" s="1014"/>
      <c r="E259" s="1014"/>
      <c r="F259" s="1014"/>
      <c r="G259" s="1014"/>
      <c r="H259" s="1014"/>
      <c r="I259" s="1014"/>
      <c r="J259" s="90"/>
    </row>
    <row r="260" spans="1:10" s="91" customFormat="1" ht="11.5" customHeight="1" x14ac:dyDescent="0.3">
      <c r="A260" s="948"/>
      <c r="B260" s="905" t="s">
        <v>1915</v>
      </c>
      <c r="C260" s="905"/>
      <c r="D260" s="905"/>
      <c r="E260" s="905"/>
      <c r="F260" s="905"/>
      <c r="G260" s="905"/>
      <c r="H260" s="905"/>
      <c r="I260" s="905"/>
      <c r="J260" s="90"/>
    </row>
    <row r="261" spans="1:10" s="91" customFormat="1" ht="56.5" customHeight="1" x14ac:dyDescent="0.3">
      <c r="A261" s="948"/>
      <c r="B261" s="855"/>
      <c r="C261" s="879"/>
      <c r="D261" s="879"/>
      <c r="E261" s="879"/>
      <c r="F261" s="879"/>
      <c r="G261" s="879"/>
      <c r="H261" s="879"/>
      <c r="I261" s="881"/>
      <c r="J261" s="90"/>
    </row>
    <row r="262" spans="1:10" s="91" customFormat="1" ht="2.15" customHeight="1" x14ac:dyDescent="0.35">
      <c r="A262" s="948"/>
      <c r="B262" s="87"/>
      <c r="C262" s="116"/>
      <c r="D262" s="117"/>
      <c r="E262" s="88"/>
      <c r="F262" s="88"/>
      <c r="G262" s="88"/>
      <c r="H262" s="89"/>
      <c r="I262" s="89"/>
      <c r="J262" s="90"/>
    </row>
    <row r="263" spans="1:10" s="98" customFormat="1" ht="10" customHeight="1" x14ac:dyDescent="0.3">
      <c r="A263" s="948"/>
      <c r="B263" s="992"/>
      <c r="C263" s="992"/>
      <c r="D263" s="992"/>
      <c r="E263" s="992"/>
      <c r="F263" s="992"/>
      <c r="G263" s="992"/>
      <c r="H263" s="992"/>
      <c r="I263" s="992"/>
    </row>
    <row r="264" spans="1:10" s="98" customFormat="1" ht="35.5" customHeight="1" x14ac:dyDescent="0.3">
      <c r="A264" s="948"/>
      <c r="B264" s="993" t="s">
        <v>2102</v>
      </c>
      <c r="C264" s="993"/>
      <c r="D264" s="993"/>
      <c r="E264" s="993"/>
      <c r="F264" s="993"/>
      <c r="G264" s="993"/>
      <c r="H264" s="993"/>
      <c r="I264" s="993"/>
    </row>
    <row r="265" spans="1:10" s="98" customFormat="1" ht="15.5" x14ac:dyDescent="0.35">
      <c r="A265" s="948"/>
      <c r="B265" s="1019"/>
      <c r="C265" s="845"/>
      <c r="D265" s="845"/>
      <c r="E265" s="845"/>
      <c r="F265" s="845"/>
      <c r="G265" s="845"/>
      <c r="H265" s="845"/>
      <c r="I265" s="845"/>
    </row>
    <row r="266" spans="1:10" s="98" customFormat="1" ht="26.15" customHeight="1" x14ac:dyDescent="0.3">
      <c r="A266" s="948"/>
      <c r="B266" s="49" t="s">
        <v>1764</v>
      </c>
      <c r="C266" s="1009" t="s">
        <v>2172</v>
      </c>
      <c r="D266" s="1010"/>
      <c r="E266" s="1010"/>
      <c r="F266" s="1010"/>
      <c r="G266" s="1010"/>
      <c r="H266" s="1010"/>
      <c r="I266" s="1011"/>
    </row>
    <row r="267" spans="1:10" s="98" customFormat="1" ht="17.5" customHeight="1" x14ac:dyDescent="0.3">
      <c r="A267" s="948"/>
      <c r="B267" s="894" t="s">
        <v>2176</v>
      </c>
      <c r="C267" s="895"/>
      <c r="D267" s="895"/>
      <c r="E267" s="895"/>
      <c r="F267" s="895"/>
      <c r="G267" s="895"/>
      <c r="H267" s="895"/>
      <c r="I267" s="896"/>
    </row>
    <row r="268" spans="1:10" s="98" customFormat="1" ht="19" customHeight="1" x14ac:dyDescent="0.3">
      <c r="A268" s="948"/>
      <c r="B268" s="836" t="s">
        <v>9</v>
      </c>
      <c r="C268" s="1002" t="s">
        <v>2263</v>
      </c>
      <c r="D268" s="1003"/>
      <c r="E268" s="1003"/>
      <c r="F268" s="1003"/>
      <c r="G268" s="1003"/>
      <c r="H268" s="1003"/>
      <c r="I268" s="1004"/>
    </row>
    <row r="269" spans="1:10" s="98" customFormat="1" ht="17.5" customHeight="1" x14ac:dyDescent="0.3">
      <c r="A269" s="948"/>
      <c r="B269" s="837"/>
      <c r="C269" s="841" t="str">
        <f>+IF(B268="No","Documentación obligatoria para aportar junto a la solicitud"," ")</f>
        <v xml:space="preserve"> </v>
      </c>
      <c r="D269" s="842"/>
      <c r="E269" s="842"/>
      <c r="F269" s="842"/>
      <c r="G269" s="842"/>
      <c r="H269" s="842"/>
      <c r="I269" s="843"/>
    </row>
    <row r="270" spans="1:10" s="98" customFormat="1" ht="50.25" customHeight="1" x14ac:dyDescent="0.3">
      <c r="A270" s="948"/>
      <c r="B270" s="836" t="s">
        <v>9</v>
      </c>
      <c r="C270" s="1002" t="s">
        <v>2264</v>
      </c>
      <c r="D270" s="1003"/>
      <c r="E270" s="1003"/>
      <c r="F270" s="1003"/>
      <c r="G270" s="1003"/>
      <c r="H270" s="1003"/>
      <c r="I270" s="1004"/>
    </row>
    <row r="271" spans="1:10" s="98" customFormat="1" ht="17.5" customHeight="1" x14ac:dyDescent="0.3">
      <c r="A271" s="948"/>
      <c r="B271" s="837"/>
      <c r="C271" s="841" t="str">
        <f>+IF(B270="No","Documentación obligatoria para aportar junto a la solicitud"," ")</f>
        <v xml:space="preserve"> </v>
      </c>
      <c r="D271" s="842"/>
      <c r="E271" s="842"/>
      <c r="F271" s="842"/>
      <c r="G271" s="842"/>
      <c r="H271" s="842"/>
      <c r="I271" s="843"/>
    </row>
    <row r="272" spans="1:10" s="98" customFormat="1" ht="49.5" customHeight="1" x14ac:dyDescent="0.3">
      <c r="A272" s="948"/>
      <c r="B272" s="836" t="s">
        <v>9</v>
      </c>
      <c r="C272" s="838" t="s">
        <v>2265</v>
      </c>
      <c r="D272" s="839"/>
      <c r="E272" s="839"/>
      <c r="F272" s="839"/>
      <c r="G272" s="839"/>
      <c r="H272" s="839"/>
      <c r="I272" s="840"/>
    </row>
    <row r="273" spans="1:9" s="98" customFormat="1" ht="17.5" customHeight="1" x14ac:dyDescent="0.3">
      <c r="A273" s="948"/>
      <c r="B273" s="837"/>
      <c r="C273" s="841" t="str">
        <f>+IF(B272="No","Documentación obligatoria para aportar junto a la solicitud"," ")</f>
        <v xml:space="preserve"> </v>
      </c>
      <c r="D273" s="842"/>
      <c r="E273" s="842"/>
      <c r="F273" s="842"/>
      <c r="G273" s="842"/>
      <c r="H273" s="842"/>
      <c r="I273" s="843"/>
    </row>
    <row r="274" spans="1:9" s="98" customFormat="1" ht="35.25" customHeight="1" x14ac:dyDescent="0.3">
      <c r="A274" s="948"/>
      <c r="B274" s="836" t="s">
        <v>9</v>
      </c>
      <c r="C274" s="838" t="s">
        <v>2266</v>
      </c>
      <c r="D274" s="839"/>
      <c r="E274" s="839"/>
      <c r="F274" s="839"/>
      <c r="G274" s="839"/>
      <c r="H274" s="839"/>
      <c r="I274" s="840"/>
    </row>
    <row r="275" spans="1:9" s="98" customFormat="1" ht="17.5" customHeight="1" x14ac:dyDescent="0.3">
      <c r="A275" s="948"/>
      <c r="B275" s="837"/>
      <c r="C275" s="841" t="str">
        <f>+IF(B274="No","Documentación obligatoria para aportar junto a la solicitud"," ")</f>
        <v xml:space="preserve"> </v>
      </c>
      <c r="D275" s="842"/>
      <c r="E275" s="842"/>
      <c r="F275" s="842"/>
      <c r="G275" s="842"/>
      <c r="H275" s="842"/>
      <c r="I275" s="843"/>
    </row>
    <row r="276" spans="1:9" s="98" customFormat="1" ht="37.5" customHeight="1" x14ac:dyDescent="0.3">
      <c r="A276" s="948"/>
      <c r="B276" s="836" t="s">
        <v>9</v>
      </c>
      <c r="C276" s="899" t="s">
        <v>2267</v>
      </c>
      <c r="D276" s="839"/>
      <c r="E276" s="839"/>
      <c r="F276" s="839"/>
      <c r="G276" s="839"/>
      <c r="H276" s="839"/>
      <c r="I276" s="840"/>
    </row>
    <row r="277" spans="1:9" s="98" customFormat="1" ht="17.5" customHeight="1" x14ac:dyDescent="0.3">
      <c r="A277" s="948"/>
      <c r="B277" s="837"/>
      <c r="C277" s="841" t="str">
        <f>+IF(B276="No","Documentación obligatoria para aportar junto a la solicitud"," ")</f>
        <v xml:space="preserve"> </v>
      </c>
      <c r="D277" s="842"/>
      <c r="E277" s="842"/>
      <c r="F277" s="842"/>
      <c r="G277" s="842"/>
      <c r="H277" s="842"/>
      <c r="I277" s="843"/>
    </row>
    <row r="278" spans="1:9" s="98" customFormat="1" ht="37.5" customHeight="1" x14ac:dyDescent="0.3">
      <c r="A278" s="948"/>
      <c r="B278" s="836" t="s">
        <v>9</v>
      </c>
      <c r="C278" s="838" t="s">
        <v>2173</v>
      </c>
      <c r="D278" s="839"/>
      <c r="E278" s="839"/>
      <c r="F278" s="839"/>
      <c r="G278" s="839"/>
      <c r="H278" s="839"/>
      <c r="I278" s="840"/>
    </row>
    <row r="279" spans="1:9" s="98" customFormat="1" ht="17.5" customHeight="1" x14ac:dyDescent="0.3">
      <c r="A279" s="948"/>
      <c r="B279" s="837"/>
      <c r="C279" s="841" t="str">
        <f>+IF(B278="No","Documentación obligatoria para aportar junto a la solicitud"," ")</f>
        <v xml:space="preserve"> </v>
      </c>
      <c r="D279" s="842"/>
      <c r="E279" s="842"/>
      <c r="F279" s="842"/>
      <c r="G279" s="842"/>
      <c r="H279" s="842"/>
      <c r="I279" s="843"/>
    </row>
    <row r="280" spans="1:9" s="98" customFormat="1" ht="36" customHeight="1" x14ac:dyDescent="0.3">
      <c r="A280" s="948"/>
      <c r="B280" s="836" t="s">
        <v>9</v>
      </c>
      <c r="C280" s="838" t="s">
        <v>2174</v>
      </c>
      <c r="D280" s="839"/>
      <c r="E280" s="839"/>
      <c r="F280" s="839"/>
      <c r="G280" s="839"/>
      <c r="H280" s="839"/>
      <c r="I280" s="840"/>
    </row>
    <row r="281" spans="1:9" s="98" customFormat="1" ht="17.5" customHeight="1" x14ac:dyDescent="0.3">
      <c r="A281" s="948"/>
      <c r="B281" s="837"/>
      <c r="C281" s="841" t="str">
        <f>+IF(B280="No","Documentación obligatoria para aportar junto a la solicitud"," ")</f>
        <v xml:space="preserve"> </v>
      </c>
      <c r="D281" s="842"/>
      <c r="E281" s="842"/>
      <c r="F281" s="842"/>
      <c r="G281" s="842"/>
      <c r="H281" s="842"/>
      <c r="I281" s="843"/>
    </row>
    <row r="282" spans="1:9" s="379" customFormat="1" ht="17.5" customHeight="1" x14ac:dyDescent="0.3">
      <c r="A282" s="948"/>
      <c r="B282" s="894" t="s">
        <v>2175</v>
      </c>
      <c r="C282" s="895"/>
      <c r="D282" s="895"/>
      <c r="E282" s="895"/>
      <c r="F282" s="895"/>
      <c r="G282" s="895"/>
      <c r="H282" s="895"/>
      <c r="I282" s="896"/>
    </row>
    <row r="283" spans="1:9" s="379" customFormat="1" ht="51" customHeight="1" x14ac:dyDescent="0.3">
      <c r="A283" s="948"/>
      <c r="B283" s="836" t="s">
        <v>9</v>
      </c>
      <c r="C283" s="838" t="s">
        <v>2224</v>
      </c>
      <c r="D283" s="839"/>
      <c r="E283" s="839"/>
      <c r="F283" s="839"/>
      <c r="G283" s="839"/>
      <c r="H283" s="839"/>
      <c r="I283" s="840"/>
    </row>
    <row r="284" spans="1:9" s="379" customFormat="1" ht="17.5" customHeight="1" x14ac:dyDescent="0.3">
      <c r="A284" s="948"/>
      <c r="B284" s="1012"/>
      <c r="C284" s="841" t="str">
        <f>+IF(B283="No","Documentación obligatoria para aportar junto a la solicitud"," ")</f>
        <v xml:space="preserve"> </v>
      </c>
      <c r="D284" s="842"/>
      <c r="E284" s="842"/>
      <c r="F284" s="842"/>
      <c r="G284" s="842"/>
      <c r="H284" s="842"/>
      <c r="I284" s="843"/>
    </row>
    <row r="285" spans="1:9" s="379" customFormat="1" ht="51.75" customHeight="1" x14ac:dyDescent="0.3">
      <c r="A285" s="948"/>
      <c r="B285" s="836" t="s">
        <v>9</v>
      </c>
      <c r="C285" s="910" t="s">
        <v>2226</v>
      </c>
      <c r="D285" s="911"/>
      <c r="E285" s="911"/>
      <c r="F285" s="911"/>
      <c r="G285" s="911"/>
      <c r="H285" s="911"/>
      <c r="I285" s="912"/>
    </row>
    <row r="286" spans="1:9" s="379" customFormat="1" ht="17.5" customHeight="1" x14ac:dyDescent="0.3">
      <c r="A286" s="948"/>
      <c r="B286" s="837"/>
      <c r="C286" s="841" t="str">
        <f>+IF(B285="No","Documentación obligatoria para aportar junto a la solicitud"," ")</f>
        <v xml:space="preserve"> </v>
      </c>
      <c r="D286" s="842"/>
      <c r="E286" s="842"/>
      <c r="F286" s="842"/>
      <c r="G286" s="842"/>
      <c r="H286" s="842"/>
      <c r="I286" s="843"/>
    </row>
    <row r="287" spans="1:9" s="379" customFormat="1" ht="65.25" customHeight="1" x14ac:dyDescent="0.3">
      <c r="A287" s="948"/>
      <c r="B287" s="836" t="s">
        <v>9</v>
      </c>
      <c r="C287" s="838" t="s">
        <v>2225</v>
      </c>
      <c r="D287" s="839"/>
      <c r="E287" s="839"/>
      <c r="F287" s="839"/>
      <c r="G287" s="839"/>
      <c r="H287" s="839"/>
      <c r="I287" s="840"/>
    </row>
    <row r="288" spans="1:9" s="379" customFormat="1" ht="17.5" customHeight="1" x14ac:dyDescent="0.3">
      <c r="A288" s="948"/>
      <c r="B288" s="837"/>
      <c r="C288" s="841" t="str">
        <f>+IF(B287="No","Documentación obligatoria para aportar junto a la solicitud"," ")</f>
        <v xml:space="preserve"> </v>
      </c>
      <c r="D288" s="842"/>
      <c r="E288" s="842"/>
      <c r="F288" s="842"/>
      <c r="G288" s="842"/>
      <c r="H288" s="842"/>
      <c r="I288" s="843"/>
    </row>
    <row r="289" spans="1:13" s="163" customFormat="1" ht="35.25" customHeight="1" x14ac:dyDescent="0.3">
      <c r="A289" s="948"/>
      <c r="B289" s="836" t="s">
        <v>9</v>
      </c>
      <c r="C289" s="838" t="s">
        <v>2254</v>
      </c>
      <c r="D289" s="839"/>
      <c r="E289" s="839"/>
      <c r="F289" s="839"/>
      <c r="G289" s="839"/>
      <c r="H289" s="839"/>
      <c r="I289" s="840"/>
    </row>
    <row r="290" spans="1:13" s="387" customFormat="1" ht="17.5" customHeight="1" x14ac:dyDescent="0.3">
      <c r="A290" s="948"/>
      <c r="B290" s="837"/>
      <c r="C290" s="841" t="str">
        <f>+IF(B289="No","Documentación obligatoria para aportar junto a la solicitud"," ")</f>
        <v xml:space="preserve"> </v>
      </c>
      <c r="D290" s="842"/>
      <c r="E290" s="842"/>
      <c r="F290" s="842"/>
      <c r="G290" s="842"/>
      <c r="H290" s="842"/>
      <c r="I290" s="843"/>
    </row>
    <row r="291" spans="1:13" s="387" customFormat="1" ht="17.5" customHeight="1" x14ac:dyDescent="0.3">
      <c r="A291" s="948"/>
      <c r="B291" s="894" t="s">
        <v>2177</v>
      </c>
      <c r="C291" s="895"/>
      <c r="D291" s="895"/>
      <c r="E291" s="895"/>
      <c r="F291" s="895"/>
      <c r="G291" s="895"/>
      <c r="H291" s="895"/>
      <c r="I291" s="896"/>
    </row>
    <row r="292" spans="1:13" s="163" customFormat="1" ht="20.25" customHeight="1" x14ac:dyDescent="0.3">
      <c r="A292" s="948"/>
      <c r="B292" s="897" t="s">
        <v>9</v>
      </c>
      <c r="C292" s="984" t="s">
        <v>2255</v>
      </c>
      <c r="D292" s="985"/>
      <c r="E292" s="985"/>
      <c r="F292" s="985"/>
      <c r="G292" s="985"/>
      <c r="H292" s="985"/>
      <c r="I292" s="986"/>
    </row>
    <row r="293" spans="1:13" s="163" customFormat="1" ht="17.5" customHeight="1" x14ac:dyDescent="0.3">
      <c r="A293" s="948"/>
      <c r="B293" s="898"/>
      <c r="C293" s="841" t="str">
        <f>+IF(B292="No","Documentación obligatoria para aportar junto a la solicitud"," ")</f>
        <v xml:space="preserve"> </v>
      </c>
      <c r="D293" s="842"/>
      <c r="E293" s="842"/>
      <c r="F293" s="842"/>
      <c r="G293" s="842"/>
      <c r="H293" s="842"/>
      <c r="I293" s="843"/>
    </row>
    <row r="294" spans="1:13" s="98" customFormat="1" ht="48" customHeight="1" x14ac:dyDescent="0.3">
      <c r="A294" s="948"/>
      <c r="B294" s="836" t="s">
        <v>9</v>
      </c>
      <c r="C294" s="989" t="s">
        <v>2256</v>
      </c>
      <c r="D294" s="990"/>
      <c r="E294" s="990"/>
      <c r="F294" s="990"/>
      <c r="G294" s="990"/>
      <c r="H294" s="990"/>
      <c r="I294" s="991"/>
    </row>
    <row r="295" spans="1:13" s="98" customFormat="1" ht="17.5" customHeight="1" x14ac:dyDescent="0.3">
      <c r="A295" s="948"/>
      <c r="B295" s="837"/>
      <c r="C295" s="841" t="str">
        <f>+IF(B294="No","Especifique aquí motivo de no adjuntar este documento/s"," ")</f>
        <v xml:space="preserve"> </v>
      </c>
      <c r="D295" s="842"/>
      <c r="E295" s="842"/>
      <c r="F295" s="842"/>
      <c r="G295" s="842"/>
      <c r="H295" s="842"/>
      <c r="I295" s="843"/>
    </row>
    <row r="296" spans="1:13" s="98" customFormat="1" ht="33" customHeight="1" x14ac:dyDescent="0.3">
      <c r="A296" s="948"/>
      <c r="B296" s="836" t="s">
        <v>9</v>
      </c>
      <c r="C296" s="899" t="s">
        <v>2257</v>
      </c>
      <c r="D296" s="839"/>
      <c r="E296" s="839"/>
      <c r="F296" s="839"/>
      <c r="G296" s="839"/>
      <c r="H296" s="839"/>
      <c r="I296" s="840"/>
    </row>
    <row r="297" spans="1:13" s="98" customFormat="1" ht="17.5" customHeight="1" x14ac:dyDescent="0.3">
      <c r="A297" s="948"/>
      <c r="B297" s="837"/>
      <c r="C297" s="841" t="str">
        <f>+IF(B296="No","Especifique aquí motivo de no adjuntar este documento/s"," ")</f>
        <v xml:space="preserve"> </v>
      </c>
      <c r="D297" s="842"/>
      <c r="E297" s="842"/>
      <c r="F297" s="842"/>
      <c r="G297" s="842"/>
      <c r="H297" s="842"/>
      <c r="I297" s="843"/>
    </row>
    <row r="298" spans="1:13" s="98" customFormat="1" ht="49" customHeight="1" x14ac:dyDescent="0.3">
      <c r="A298" s="948"/>
      <c r="B298" s="836" t="s">
        <v>9</v>
      </c>
      <c r="C298" s="838" t="s">
        <v>2258</v>
      </c>
      <c r="D298" s="839"/>
      <c r="E298" s="839"/>
      <c r="F298" s="839"/>
      <c r="G298" s="839"/>
      <c r="H298" s="839"/>
      <c r="I298" s="840"/>
    </row>
    <row r="299" spans="1:13" s="98" customFormat="1" ht="17.5" customHeight="1" x14ac:dyDescent="0.3">
      <c r="A299" s="948"/>
      <c r="B299" s="837"/>
      <c r="C299" s="841" t="str">
        <f>+IF(B298="No","Especifique aquí motivo de no adjuntar este documento/s"," ")</f>
        <v xml:space="preserve"> </v>
      </c>
      <c r="D299" s="842"/>
      <c r="E299" s="842"/>
      <c r="F299" s="842"/>
      <c r="G299" s="842"/>
      <c r="H299" s="842"/>
      <c r="I299" s="843"/>
    </row>
    <row r="300" spans="1:13" s="98" customFormat="1" ht="33" customHeight="1" x14ac:dyDescent="0.35">
      <c r="A300" s="948"/>
      <c r="B300" s="836" t="s">
        <v>9</v>
      </c>
      <c r="C300" s="838" t="s">
        <v>2259</v>
      </c>
      <c r="D300" s="839"/>
      <c r="E300" s="839"/>
      <c r="F300" s="839"/>
      <c r="G300" s="839"/>
      <c r="H300" s="839"/>
      <c r="I300" s="840"/>
      <c r="K300" s="118"/>
      <c r="L300" s="118"/>
      <c r="M300" s="118"/>
    </row>
    <row r="301" spans="1:13" s="98" customFormat="1" ht="17.5" customHeight="1" x14ac:dyDescent="0.35">
      <c r="A301" s="948"/>
      <c r="B301" s="837"/>
      <c r="C301" s="841" t="str">
        <f>+IF(B300="No","Especifique aquí motivo de no adjuntar este documento/s"," ")</f>
        <v xml:space="preserve"> </v>
      </c>
      <c r="D301" s="842"/>
      <c r="E301" s="842"/>
      <c r="F301" s="842"/>
      <c r="G301" s="842"/>
      <c r="H301" s="842"/>
      <c r="I301" s="843"/>
      <c r="K301" s="118"/>
      <c r="L301" s="118"/>
      <c r="M301" s="118"/>
    </row>
    <row r="302" spans="1:13" s="98" customFormat="1" ht="31" customHeight="1" x14ac:dyDescent="0.3">
      <c r="A302" s="948"/>
      <c r="B302" s="836" t="s">
        <v>9</v>
      </c>
      <c r="C302" s="838" t="s">
        <v>2260</v>
      </c>
      <c r="D302" s="839"/>
      <c r="E302" s="839"/>
      <c r="F302" s="839"/>
      <c r="G302" s="839"/>
      <c r="H302" s="839"/>
      <c r="I302" s="840"/>
    </row>
    <row r="303" spans="1:13" s="98" customFormat="1" ht="17.5" customHeight="1" x14ac:dyDescent="0.3">
      <c r="A303" s="948"/>
      <c r="B303" s="837"/>
      <c r="C303" s="841" t="str">
        <f>+IF(B302="No","Especifique aquí motivo de no adjuntar este documento/s"," ")</f>
        <v xml:space="preserve"> </v>
      </c>
      <c r="D303" s="842"/>
      <c r="E303" s="842"/>
      <c r="F303" s="842"/>
      <c r="G303" s="842"/>
      <c r="H303" s="842"/>
      <c r="I303" s="843"/>
    </row>
    <row r="304" spans="1:13" s="98" customFormat="1" ht="20.5" customHeight="1" x14ac:dyDescent="0.3">
      <c r="A304" s="948"/>
      <c r="B304" s="836" t="s">
        <v>9</v>
      </c>
      <c r="C304" s="887" t="s">
        <v>2261</v>
      </c>
      <c r="D304" s="888"/>
      <c r="E304" s="888"/>
      <c r="F304" s="888"/>
      <c r="G304" s="888"/>
      <c r="H304" s="888"/>
      <c r="I304" s="889"/>
    </row>
    <row r="305" spans="1:18" s="98" customFormat="1" ht="17.5" customHeight="1" x14ac:dyDescent="0.3">
      <c r="A305" s="948"/>
      <c r="B305" s="837"/>
      <c r="C305" s="841" t="str">
        <f>+IF(B304="No","Especifique aquí motivo de no adjuntar este documento/s"," ")</f>
        <v xml:space="preserve"> </v>
      </c>
      <c r="D305" s="842"/>
      <c r="E305" s="842"/>
      <c r="F305" s="842"/>
      <c r="G305" s="842"/>
      <c r="H305" s="842"/>
      <c r="I305" s="843"/>
    </row>
    <row r="306" spans="1:18" s="98" customFormat="1" ht="35.5" customHeight="1" x14ac:dyDescent="0.3">
      <c r="A306" s="948"/>
      <c r="B306" s="836" t="s">
        <v>9</v>
      </c>
      <c r="C306" s="887" t="s">
        <v>2262</v>
      </c>
      <c r="D306" s="888"/>
      <c r="E306" s="888"/>
      <c r="F306" s="888"/>
      <c r="G306" s="888"/>
      <c r="H306" s="888"/>
      <c r="I306" s="889"/>
    </row>
    <row r="307" spans="1:18" s="98" customFormat="1" ht="17.5" customHeight="1" x14ac:dyDescent="0.3">
      <c r="A307" s="948"/>
      <c r="B307" s="837"/>
      <c r="C307" s="841" t="str">
        <f>+IF(B306="No","Especifique aquí motivo de no adjuntar este documento/s"," ")</f>
        <v xml:space="preserve"> </v>
      </c>
      <c r="D307" s="842"/>
      <c r="E307" s="842"/>
      <c r="F307" s="842"/>
      <c r="G307" s="842"/>
      <c r="H307" s="842"/>
      <c r="I307" s="843"/>
    </row>
    <row r="308" spans="1:18" s="98" customFormat="1" ht="19.5" customHeight="1" x14ac:dyDescent="0.35">
      <c r="A308" s="948"/>
      <c r="B308" s="1039"/>
      <c r="C308" s="845"/>
      <c r="D308" s="845"/>
      <c r="E308" s="845"/>
      <c r="F308" s="845"/>
      <c r="G308" s="845"/>
      <c r="H308" s="845"/>
      <c r="I308" s="845"/>
    </row>
    <row r="309" spans="1:18" s="98" customFormat="1" ht="285" customHeight="1" x14ac:dyDescent="0.3">
      <c r="B309" s="992" t="s">
        <v>2275</v>
      </c>
      <c r="C309" s="992"/>
      <c r="D309" s="992"/>
      <c r="E309" s="992"/>
      <c r="F309" s="992"/>
      <c r="G309" s="992"/>
      <c r="H309" s="992"/>
      <c r="I309" s="992"/>
    </row>
    <row r="310" spans="1:18" s="98" customFormat="1" ht="15" customHeight="1" x14ac:dyDescent="0.3">
      <c r="B310" s="94"/>
      <c r="C310" s="94"/>
      <c r="D310" s="94"/>
      <c r="E310" s="94"/>
      <c r="F310" s="94"/>
      <c r="G310" s="94"/>
      <c r="H310" s="94"/>
      <c r="I310" s="94"/>
    </row>
    <row r="311" spans="1:18" s="98" customFormat="1" ht="15.5" hidden="1" x14ac:dyDescent="0.35">
      <c r="B311" s="4" t="s">
        <v>1752</v>
      </c>
      <c r="C311" s="1"/>
      <c r="D311" s="1"/>
      <c r="E311" s="4" t="s">
        <v>1753</v>
      </c>
      <c r="G311" s="4" t="s">
        <v>1765</v>
      </c>
      <c r="M311" s="98" t="s">
        <v>9</v>
      </c>
      <c r="N311" s="98" t="s">
        <v>9</v>
      </c>
      <c r="O311" s="125" t="s">
        <v>9</v>
      </c>
      <c r="P311" s="369" t="s">
        <v>9</v>
      </c>
      <c r="Q311" s="369" t="s">
        <v>9</v>
      </c>
    </row>
    <row r="312" spans="1:18" s="98" customFormat="1" ht="15.5" hidden="1" x14ac:dyDescent="0.35">
      <c r="B312" s="5" t="s">
        <v>1705</v>
      </c>
      <c r="C312" s="1"/>
      <c r="D312" s="1"/>
      <c r="E312" s="7" t="s">
        <v>1726</v>
      </c>
      <c r="G312" s="98" t="s">
        <v>1766</v>
      </c>
      <c r="M312" s="98" t="s">
        <v>1898</v>
      </c>
      <c r="N312" s="98" t="s">
        <v>1962</v>
      </c>
      <c r="O312" s="98" t="s">
        <v>1963</v>
      </c>
      <c r="P312" s="369" t="s">
        <v>2149</v>
      </c>
      <c r="Q312" s="382" t="s">
        <v>2185</v>
      </c>
      <c r="R312" s="136" t="s">
        <v>1747</v>
      </c>
    </row>
    <row r="313" spans="1:18" s="98" customFormat="1" ht="15.5" hidden="1" x14ac:dyDescent="0.35">
      <c r="B313" s="6" t="s">
        <v>21</v>
      </c>
      <c r="C313" s="1"/>
      <c r="D313" s="1"/>
      <c r="E313" s="8" t="s">
        <v>650</v>
      </c>
      <c r="G313" s="98" t="s">
        <v>1767</v>
      </c>
      <c r="M313" s="98" t="s">
        <v>1899</v>
      </c>
      <c r="N313" s="382" t="s">
        <v>2186</v>
      </c>
      <c r="O313" s="98" t="s">
        <v>1964</v>
      </c>
      <c r="P313" s="369" t="s">
        <v>2150</v>
      </c>
      <c r="Q313" s="382" t="s">
        <v>2187</v>
      </c>
      <c r="R313" s="136" t="s">
        <v>2274</v>
      </c>
    </row>
    <row r="314" spans="1:18" s="98" customFormat="1" ht="15.5" hidden="1" x14ac:dyDescent="0.35">
      <c r="B314" s="6" t="s">
        <v>22</v>
      </c>
      <c r="C314" s="1"/>
      <c r="D314" s="1"/>
      <c r="E314" s="8" t="s">
        <v>651</v>
      </c>
      <c r="G314" s="98" t="s">
        <v>1768</v>
      </c>
      <c r="M314" s="98" t="s">
        <v>1900</v>
      </c>
      <c r="N314" s="98" t="s">
        <v>1965</v>
      </c>
      <c r="O314" s="98" t="s">
        <v>1966</v>
      </c>
      <c r="P314" s="369" t="s">
        <v>2152</v>
      </c>
      <c r="Q314" s="369" t="s">
        <v>2169</v>
      </c>
      <c r="R314" s="136" t="s">
        <v>2227</v>
      </c>
    </row>
    <row r="315" spans="1:18" s="98" customFormat="1" ht="15.5" hidden="1" x14ac:dyDescent="0.35">
      <c r="B315" s="6" t="s">
        <v>23</v>
      </c>
      <c r="C315" s="1"/>
      <c r="D315" s="1"/>
      <c r="E315" s="8" t="s">
        <v>652</v>
      </c>
      <c r="G315" s="98" t="s">
        <v>1769</v>
      </c>
      <c r="M315" s="98" t="s">
        <v>1901</v>
      </c>
      <c r="N315" s="98" t="s">
        <v>1967</v>
      </c>
      <c r="O315" s="98" t="s">
        <v>1968</v>
      </c>
      <c r="P315" s="369" t="s">
        <v>2153</v>
      </c>
      <c r="R315" s="136" t="s">
        <v>2228</v>
      </c>
    </row>
    <row r="316" spans="1:18" s="98" customFormat="1" ht="15.5" hidden="1" x14ac:dyDescent="0.35">
      <c r="B316" s="6" t="s">
        <v>24</v>
      </c>
      <c r="C316" s="1"/>
      <c r="D316" s="1"/>
      <c r="E316" s="8" t="s">
        <v>653</v>
      </c>
      <c r="G316" s="98" t="s">
        <v>1770</v>
      </c>
      <c r="M316" s="98" t="s">
        <v>1902</v>
      </c>
      <c r="N316" s="98" t="s">
        <v>1969</v>
      </c>
      <c r="O316" s="98" t="s">
        <v>1970</v>
      </c>
      <c r="P316" s="369" t="s">
        <v>2154</v>
      </c>
      <c r="R316" s="136" t="s">
        <v>2229</v>
      </c>
    </row>
    <row r="317" spans="1:18" s="98" customFormat="1" ht="15.5" hidden="1" x14ac:dyDescent="0.35">
      <c r="B317" s="6" t="s">
        <v>25</v>
      </c>
      <c r="C317" s="1"/>
      <c r="D317" s="1"/>
      <c r="E317" s="8" t="s">
        <v>654</v>
      </c>
      <c r="G317" s="98" t="s">
        <v>1771</v>
      </c>
      <c r="M317" s="98" t="s">
        <v>1903</v>
      </c>
      <c r="N317" s="98" t="s">
        <v>1971</v>
      </c>
      <c r="O317" s="98" t="s">
        <v>1972</v>
      </c>
      <c r="P317" s="369" t="s">
        <v>2155</v>
      </c>
      <c r="R317" s="136" t="s">
        <v>2230</v>
      </c>
    </row>
    <row r="318" spans="1:18" s="98" customFormat="1" ht="15.5" hidden="1" x14ac:dyDescent="0.35">
      <c r="B318" s="6" t="s">
        <v>26</v>
      </c>
      <c r="C318" s="1"/>
      <c r="D318" s="1"/>
      <c r="E318" s="8" t="s">
        <v>655</v>
      </c>
      <c r="G318" s="98" t="s">
        <v>1772</v>
      </c>
      <c r="M318" s="98" t="s">
        <v>1904</v>
      </c>
      <c r="N318" s="98" t="s">
        <v>1973</v>
      </c>
      <c r="O318" s="98" t="s">
        <v>1974</v>
      </c>
      <c r="P318" s="369" t="s">
        <v>2156</v>
      </c>
      <c r="R318" s="136" t="s">
        <v>2231</v>
      </c>
    </row>
    <row r="319" spans="1:18" s="98" customFormat="1" ht="15.5" hidden="1" x14ac:dyDescent="0.35">
      <c r="B319" s="6" t="s">
        <v>27</v>
      </c>
      <c r="C319" s="1"/>
      <c r="D319" s="1"/>
      <c r="E319" s="8" t="s">
        <v>656</v>
      </c>
      <c r="G319" s="98" t="s">
        <v>1773</v>
      </c>
      <c r="M319" s="98" t="s">
        <v>1905</v>
      </c>
      <c r="N319" s="98" t="s">
        <v>1975</v>
      </c>
      <c r="O319" s="98" t="s">
        <v>1976</v>
      </c>
      <c r="P319" s="369" t="s">
        <v>2157</v>
      </c>
      <c r="R319" s="136" t="s">
        <v>2232</v>
      </c>
    </row>
    <row r="320" spans="1:18" s="98" customFormat="1" ht="15.5" hidden="1" x14ac:dyDescent="0.35">
      <c r="B320" s="6" t="s">
        <v>28</v>
      </c>
      <c r="C320" s="1"/>
      <c r="D320" s="1"/>
      <c r="E320" s="8" t="s">
        <v>657</v>
      </c>
      <c r="G320" s="98" t="s">
        <v>1774</v>
      </c>
      <c r="M320" s="98" t="s">
        <v>1906</v>
      </c>
      <c r="N320" s="98" t="s">
        <v>1977</v>
      </c>
      <c r="O320" s="98" t="s">
        <v>1978</v>
      </c>
      <c r="P320" s="369" t="s">
        <v>2158</v>
      </c>
      <c r="R320" s="136" t="s">
        <v>2233</v>
      </c>
    </row>
    <row r="321" spans="2:18" s="98" customFormat="1" ht="15.5" hidden="1" x14ac:dyDescent="0.35">
      <c r="B321" s="6" t="s">
        <v>29</v>
      </c>
      <c r="C321" s="1"/>
      <c r="D321" s="1"/>
      <c r="E321" s="8" t="s">
        <v>658</v>
      </c>
      <c r="G321" s="98" t="s">
        <v>1775</v>
      </c>
      <c r="M321" s="98" t="s">
        <v>1907</v>
      </c>
      <c r="N321" s="98" t="s">
        <v>1979</v>
      </c>
      <c r="O321" s="98" t="s">
        <v>1980</v>
      </c>
      <c r="P321" s="369" t="s">
        <v>2151</v>
      </c>
      <c r="R321" s="136" t="s">
        <v>2234</v>
      </c>
    </row>
    <row r="322" spans="2:18" s="98" customFormat="1" ht="15.5" hidden="1" x14ac:dyDescent="0.35">
      <c r="B322" s="6" t="s">
        <v>30</v>
      </c>
      <c r="C322" s="1"/>
      <c r="D322" s="1"/>
      <c r="E322" s="8" t="s">
        <v>659</v>
      </c>
      <c r="G322" s="98" t="s">
        <v>1776</v>
      </c>
      <c r="M322" s="98" t="s">
        <v>1908</v>
      </c>
      <c r="N322" s="98" t="s">
        <v>1981</v>
      </c>
      <c r="O322" s="98" t="s">
        <v>1982</v>
      </c>
      <c r="P322" s="369" t="s">
        <v>2159</v>
      </c>
      <c r="R322" s="136" t="s">
        <v>2235</v>
      </c>
    </row>
    <row r="323" spans="2:18" s="98" customFormat="1" ht="15.5" hidden="1" x14ac:dyDescent="0.35">
      <c r="B323" s="6" t="s">
        <v>31</v>
      </c>
      <c r="C323" s="1"/>
      <c r="D323" s="1"/>
      <c r="E323" s="8" t="s">
        <v>660</v>
      </c>
      <c r="G323" s="98" t="s">
        <v>1777</v>
      </c>
      <c r="M323" s="98" t="s">
        <v>1909</v>
      </c>
      <c r="N323" s="98" t="s">
        <v>1983</v>
      </c>
      <c r="O323" s="98" t="s">
        <v>1984</v>
      </c>
      <c r="P323" s="369" t="s">
        <v>2160</v>
      </c>
      <c r="R323" s="136" t="s">
        <v>2236</v>
      </c>
    </row>
    <row r="324" spans="2:18" s="98" customFormat="1" ht="15.5" hidden="1" x14ac:dyDescent="0.35">
      <c r="B324" s="6" t="s">
        <v>32</v>
      </c>
      <c r="C324" s="1"/>
      <c r="D324" s="1"/>
      <c r="E324" s="8" t="s">
        <v>661</v>
      </c>
      <c r="G324" s="98" t="s">
        <v>1778</v>
      </c>
      <c r="N324" s="98" t="s">
        <v>1985</v>
      </c>
      <c r="O324" s="98" t="s">
        <v>1986</v>
      </c>
      <c r="P324" s="369" t="s">
        <v>2161</v>
      </c>
      <c r="R324" s="136" t="s">
        <v>2237</v>
      </c>
    </row>
    <row r="325" spans="2:18" s="98" customFormat="1" ht="15.5" hidden="1" x14ac:dyDescent="0.35">
      <c r="B325" s="6" t="s">
        <v>33</v>
      </c>
      <c r="C325" s="1"/>
      <c r="D325" s="1"/>
      <c r="E325" s="8" t="s">
        <v>662</v>
      </c>
      <c r="G325" s="98" t="s">
        <v>1779</v>
      </c>
      <c r="N325" s="98" t="s">
        <v>1966</v>
      </c>
      <c r="O325" s="98" t="s">
        <v>1987</v>
      </c>
      <c r="P325" s="369" t="s">
        <v>2162</v>
      </c>
      <c r="R325" s="136" t="s">
        <v>2238</v>
      </c>
    </row>
    <row r="326" spans="2:18" s="98" customFormat="1" ht="15.5" hidden="1" x14ac:dyDescent="0.35">
      <c r="B326" s="6" t="s">
        <v>34</v>
      </c>
      <c r="C326" s="1"/>
      <c r="D326" s="1"/>
      <c r="E326" s="8" t="s">
        <v>663</v>
      </c>
      <c r="G326" s="98" t="s">
        <v>1780</v>
      </c>
      <c r="N326" s="98" t="s">
        <v>1988</v>
      </c>
      <c r="O326" s="98" t="s">
        <v>1989</v>
      </c>
      <c r="P326" s="369" t="s">
        <v>2163</v>
      </c>
      <c r="R326" s="136" t="s">
        <v>2239</v>
      </c>
    </row>
    <row r="327" spans="2:18" s="98" customFormat="1" ht="15.5" hidden="1" x14ac:dyDescent="0.35">
      <c r="B327" s="6" t="s">
        <v>35</v>
      </c>
      <c r="C327" s="1"/>
      <c r="D327" s="1"/>
      <c r="E327" s="8" t="s">
        <v>664</v>
      </c>
      <c r="G327" s="98" t="s">
        <v>1781</v>
      </c>
      <c r="N327" s="98" t="s">
        <v>1990</v>
      </c>
      <c r="O327" s="98" t="s">
        <v>1991</v>
      </c>
      <c r="P327" s="369" t="s">
        <v>2164</v>
      </c>
      <c r="R327" s="136" t="s">
        <v>2240</v>
      </c>
    </row>
    <row r="328" spans="2:18" s="98" customFormat="1" ht="15.5" hidden="1" x14ac:dyDescent="0.35">
      <c r="B328" s="6" t="s">
        <v>36</v>
      </c>
      <c r="C328" s="1"/>
      <c r="D328" s="1"/>
      <c r="E328" s="8" t="s">
        <v>665</v>
      </c>
      <c r="G328" s="98" t="s">
        <v>1782</v>
      </c>
      <c r="N328" s="98" t="s">
        <v>1992</v>
      </c>
      <c r="O328" s="98" t="s">
        <v>1993</v>
      </c>
      <c r="P328" s="369" t="s">
        <v>2165</v>
      </c>
      <c r="R328" s="136" t="s">
        <v>2241</v>
      </c>
    </row>
    <row r="329" spans="2:18" s="98" customFormat="1" ht="15.5" hidden="1" x14ac:dyDescent="0.35">
      <c r="B329" s="6" t="s">
        <v>37</v>
      </c>
      <c r="C329" s="1"/>
      <c r="D329" s="1"/>
      <c r="E329" s="8" t="s">
        <v>666</v>
      </c>
      <c r="N329" s="98" t="s">
        <v>1994</v>
      </c>
      <c r="O329" s="98" t="s">
        <v>1995</v>
      </c>
      <c r="P329" s="369" t="s">
        <v>2166</v>
      </c>
      <c r="R329" s="136" t="s">
        <v>2242</v>
      </c>
    </row>
    <row r="330" spans="2:18" s="98" customFormat="1" ht="15.5" hidden="1" x14ac:dyDescent="0.35">
      <c r="B330" s="6" t="s">
        <v>38</v>
      </c>
      <c r="C330" s="1"/>
      <c r="D330" s="1"/>
      <c r="E330" s="8" t="s">
        <v>667</v>
      </c>
      <c r="N330" s="98" t="s">
        <v>1996</v>
      </c>
      <c r="O330" s="98" t="s">
        <v>1997</v>
      </c>
      <c r="P330" s="369" t="s">
        <v>2167</v>
      </c>
      <c r="R330" s="136" t="s">
        <v>2249</v>
      </c>
    </row>
    <row r="331" spans="2:18" s="98" customFormat="1" ht="15.5" hidden="1" x14ac:dyDescent="0.35">
      <c r="B331" s="6" t="s">
        <v>39</v>
      </c>
      <c r="C331" s="1"/>
      <c r="D331" s="1"/>
      <c r="E331" s="8" t="s">
        <v>668</v>
      </c>
      <c r="N331" s="98" t="s">
        <v>1998</v>
      </c>
      <c r="P331" s="369" t="s">
        <v>2168</v>
      </c>
      <c r="R331" s="136" t="s">
        <v>2243</v>
      </c>
    </row>
    <row r="332" spans="2:18" s="98" customFormat="1" ht="15.5" hidden="1" x14ac:dyDescent="0.35">
      <c r="B332" s="6" t="s">
        <v>40</v>
      </c>
      <c r="C332" s="1"/>
      <c r="D332" s="1"/>
      <c r="E332" s="8" t="s">
        <v>669</v>
      </c>
      <c r="N332" s="98" t="s">
        <v>1999</v>
      </c>
      <c r="R332" s="136" t="s">
        <v>2244</v>
      </c>
    </row>
    <row r="333" spans="2:18" s="98" customFormat="1" ht="15.5" hidden="1" x14ac:dyDescent="0.35">
      <c r="B333" s="6" t="s">
        <v>41</v>
      </c>
      <c r="C333" s="1"/>
      <c r="D333" s="1"/>
      <c r="E333" s="8" t="s">
        <v>670</v>
      </c>
      <c r="N333" s="98" t="s">
        <v>2000</v>
      </c>
      <c r="R333" s="136" t="s">
        <v>2245</v>
      </c>
    </row>
    <row r="334" spans="2:18" s="98" customFormat="1" ht="15.5" hidden="1" x14ac:dyDescent="0.35">
      <c r="B334" s="6" t="s">
        <v>42</v>
      </c>
      <c r="C334" s="1"/>
      <c r="D334" s="1"/>
      <c r="E334" s="8" t="s">
        <v>671</v>
      </c>
      <c r="N334" s="98" t="s">
        <v>2001</v>
      </c>
      <c r="R334" s="136" t="s">
        <v>2246</v>
      </c>
    </row>
    <row r="335" spans="2:18" ht="15.5" hidden="1" x14ac:dyDescent="0.35">
      <c r="B335" s="6" t="s">
        <v>43</v>
      </c>
      <c r="C335" s="1"/>
      <c r="D335" s="1"/>
      <c r="E335" s="7" t="s">
        <v>1727</v>
      </c>
      <c r="N335" s="3" t="s">
        <v>2002</v>
      </c>
      <c r="R335" s="136" t="s">
        <v>2247</v>
      </c>
    </row>
    <row r="336" spans="2:18" ht="15.5" hidden="1" x14ac:dyDescent="0.35">
      <c r="B336" s="6" t="s">
        <v>44</v>
      </c>
      <c r="C336" s="1"/>
      <c r="D336" s="1"/>
      <c r="E336" s="8" t="s">
        <v>672</v>
      </c>
      <c r="N336" s="3" t="s">
        <v>2003</v>
      </c>
      <c r="R336" s="136" t="s">
        <v>2248</v>
      </c>
    </row>
    <row r="337" spans="2:14" ht="15.5" hidden="1" x14ac:dyDescent="0.35">
      <c r="B337" s="6" t="s">
        <v>45</v>
      </c>
      <c r="C337" s="1"/>
      <c r="D337" s="1"/>
      <c r="E337" s="8" t="s">
        <v>673</v>
      </c>
      <c r="N337" s="3" t="s">
        <v>2004</v>
      </c>
    </row>
    <row r="338" spans="2:14" ht="15.5" hidden="1" x14ac:dyDescent="0.35">
      <c r="B338" s="6" t="s">
        <v>46</v>
      </c>
      <c r="C338" s="1"/>
      <c r="D338" s="1"/>
      <c r="E338" s="8" t="s">
        <v>674</v>
      </c>
      <c r="N338" s="3" t="s">
        <v>1987</v>
      </c>
    </row>
    <row r="339" spans="2:14" ht="15.5" hidden="1" x14ac:dyDescent="0.35">
      <c r="B339" s="6" t="s">
        <v>47</v>
      </c>
      <c r="C339" s="1"/>
      <c r="D339" s="1"/>
      <c r="E339" s="8" t="s">
        <v>675</v>
      </c>
      <c r="N339" s="3" t="s">
        <v>2005</v>
      </c>
    </row>
    <row r="340" spans="2:14" ht="15.5" hidden="1" x14ac:dyDescent="0.35">
      <c r="B340" s="6" t="s">
        <v>48</v>
      </c>
      <c r="C340" s="1"/>
      <c r="D340" s="1"/>
      <c r="E340" s="8" t="s">
        <v>676</v>
      </c>
      <c r="N340" s="3" t="s">
        <v>2006</v>
      </c>
    </row>
    <row r="341" spans="2:14" ht="15.5" hidden="1" x14ac:dyDescent="0.35">
      <c r="B341" s="6" t="s">
        <v>49</v>
      </c>
      <c r="C341" s="1"/>
      <c r="D341" s="1"/>
      <c r="E341" s="8" t="s">
        <v>677</v>
      </c>
      <c r="N341" s="3" t="s">
        <v>2007</v>
      </c>
    </row>
    <row r="342" spans="2:14" ht="15.5" hidden="1" x14ac:dyDescent="0.35">
      <c r="B342" s="6" t="s">
        <v>50</v>
      </c>
      <c r="C342" s="1"/>
      <c r="D342" s="1"/>
      <c r="E342" s="8" t="s">
        <v>678</v>
      </c>
      <c r="N342" s="3" t="s">
        <v>2008</v>
      </c>
    </row>
    <row r="343" spans="2:14" ht="15.5" hidden="1" x14ac:dyDescent="0.35">
      <c r="B343" s="6" t="s">
        <v>51</v>
      </c>
      <c r="C343" s="1"/>
      <c r="D343" s="1"/>
      <c r="E343" s="8" t="s">
        <v>679</v>
      </c>
      <c r="N343" s="3" t="s">
        <v>2009</v>
      </c>
    </row>
    <row r="344" spans="2:14" ht="15.5" hidden="1" x14ac:dyDescent="0.35">
      <c r="B344" s="6" t="s">
        <v>52</v>
      </c>
      <c r="C344" s="1"/>
      <c r="D344" s="1"/>
      <c r="E344" s="8" t="s">
        <v>680</v>
      </c>
      <c r="N344" s="3" t="s">
        <v>2010</v>
      </c>
    </row>
    <row r="345" spans="2:14" ht="15.5" hidden="1" x14ac:dyDescent="0.35">
      <c r="B345" s="6" t="s">
        <v>53</v>
      </c>
      <c r="C345" s="1"/>
      <c r="D345" s="1"/>
      <c r="E345" s="8" t="s">
        <v>681</v>
      </c>
      <c r="N345" s="3" t="s">
        <v>2011</v>
      </c>
    </row>
    <row r="346" spans="2:14" ht="15.5" hidden="1" x14ac:dyDescent="0.35">
      <c r="B346" s="6" t="s">
        <v>54</v>
      </c>
      <c r="C346" s="1"/>
      <c r="D346" s="1"/>
      <c r="E346" s="8" t="s">
        <v>682</v>
      </c>
      <c r="N346" s="3" t="s">
        <v>2012</v>
      </c>
    </row>
    <row r="347" spans="2:14" ht="15.5" hidden="1" x14ac:dyDescent="0.35">
      <c r="B347" s="6" t="s">
        <v>55</v>
      </c>
      <c r="C347" s="1"/>
      <c r="D347" s="1"/>
      <c r="E347" s="8" t="s">
        <v>683</v>
      </c>
      <c r="N347" s="3" t="s">
        <v>1991</v>
      </c>
    </row>
    <row r="348" spans="2:14" ht="15.5" hidden="1" x14ac:dyDescent="0.35">
      <c r="B348" s="6" t="s">
        <v>56</v>
      </c>
      <c r="C348" s="1"/>
      <c r="D348" s="1"/>
      <c r="E348" s="8" t="s">
        <v>684</v>
      </c>
      <c r="N348" s="3" t="s">
        <v>2013</v>
      </c>
    </row>
    <row r="349" spans="2:14" ht="15.5" hidden="1" x14ac:dyDescent="0.35">
      <c r="B349" s="6" t="s">
        <v>57</v>
      </c>
      <c r="C349" s="1"/>
      <c r="D349" s="1"/>
      <c r="E349" s="8" t="s">
        <v>685</v>
      </c>
      <c r="N349" s="3" t="s">
        <v>2014</v>
      </c>
    </row>
    <row r="350" spans="2:14" ht="15.5" hidden="1" x14ac:dyDescent="0.35">
      <c r="B350" s="6" t="s">
        <v>58</v>
      </c>
      <c r="C350" s="1"/>
      <c r="D350" s="1"/>
      <c r="E350" s="8" t="s">
        <v>686</v>
      </c>
      <c r="N350" s="3" t="s">
        <v>2015</v>
      </c>
    </row>
    <row r="351" spans="2:14" ht="15.5" hidden="1" x14ac:dyDescent="0.35">
      <c r="B351" s="6" t="s">
        <v>59</v>
      </c>
      <c r="C351" s="1"/>
      <c r="D351" s="1"/>
      <c r="E351" s="8" t="s">
        <v>687</v>
      </c>
      <c r="N351" s="3" t="s">
        <v>2016</v>
      </c>
    </row>
    <row r="352" spans="2:14" ht="15.5" hidden="1" x14ac:dyDescent="0.35">
      <c r="B352" s="5" t="s">
        <v>1706</v>
      </c>
      <c r="C352" s="1"/>
      <c r="D352" s="1"/>
      <c r="E352" s="8" t="s">
        <v>688</v>
      </c>
      <c r="N352" s="3" t="s">
        <v>2017</v>
      </c>
    </row>
    <row r="353" spans="2:14" ht="15.5" hidden="1" x14ac:dyDescent="0.35">
      <c r="B353" s="6" t="s">
        <v>60</v>
      </c>
      <c r="C353" s="1"/>
      <c r="D353" s="1"/>
      <c r="E353" s="8" t="s">
        <v>689</v>
      </c>
      <c r="N353" s="3" t="s">
        <v>2018</v>
      </c>
    </row>
    <row r="354" spans="2:14" ht="15.5" hidden="1" x14ac:dyDescent="0.35">
      <c r="B354" s="6" t="s">
        <v>61</v>
      </c>
      <c r="C354" s="1"/>
      <c r="D354" s="1"/>
      <c r="E354" s="8" t="s">
        <v>690</v>
      </c>
      <c r="N354" s="3" t="s">
        <v>2019</v>
      </c>
    </row>
    <row r="355" spans="2:14" ht="15.5" hidden="1" x14ac:dyDescent="0.35">
      <c r="B355" s="6" t="s">
        <v>62</v>
      </c>
      <c r="C355" s="1"/>
      <c r="D355" s="1"/>
      <c r="E355" s="8" t="s">
        <v>691</v>
      </c>
      <c r="N355" s="3" t="s">
        <v>2020</v>
      </c>
    </row>
    <row r="356" spans="2:14" ht="15.5" hidden="1" x14ac:dyDescent="0.35">
      <c r="B356" s="6" t="s">
        <v>63</v>
      </c>
      <c r="C356" s="1"/>
      <c r="D356" s="1"/>
      <c r="E356" s="8" t="s">
        <v>692</v>
      </c>
      <c r="N356" s="3" t="s">
        <v>2021</v>
      </c>
    </row>
    <row r="357" spans="2:14" ht="15.5" hidden="1" x14ac:dyDescent="0.35">
      <c r="B357" s="6" t="s">
        <v>64</v>
      </c>
      <c r="C357" s="1"/>
      <c r="D357" s="1"/>
      <c r="E357" s="8" t="s">
        <v>693</v>
      </c>
      <c r="N357" s="3" t="s">
        <v>2022</v>
      </c>
    </row>
    <row r="358" spans="2:14" ht="15.5" hidden="1" x14ac:dyDescent="0.35">
      <c r="B358" s="6" t="s">
        <v>65</v>
      </c>
      <c r="C358" s="1"/>
      <c r="D358" s="1"/>
      <c r="E358" s="8" t="s">
        <v>694</v>
      </c>
      <c r="N358" s="3" t="s">
        <v>2023</v>
      </c>
    </row>
    <row r="359" spans="2:14" ht="15.5" hidden="1" x14ac:dyDescent="0.35">
      <c r="B359" s="6" t="s">
        <v>66</v>
      </c>
      <c r="C359" s="1"/>
      <c r="D359" s="1"/>
      <c r="E359" s="8" t="s">
        <v>695</v>
      </c>
      <c r="N359" s="3" t="s">
        <v>2024</v>
      </c>
    </row>
    <row r="360" spans="2:14" ht="15.5" hidden="1" x14ac:dyDescent="0.35">
      <c r="B360" s="6" t="s">
        <v>67</v>
      </c>
      <c r="C360" s="1"/>
      <c r="D360" s="1"/>
      <c r="E360" s="8" t="s">
        <v>696</v>
      </c>
      <c r="N360" s="3" t="s">
        <v>2025</v>
      </c>
    </row>
    <row r="361" spans="2:14" ht="15.5" hidden="1" x14ac:dyDescent="0.35">
      <c r="B361" s="6" t="s">
        <v>68</v>
      </c>
      <c r="C361" s="1"/>
      <c r="D361" s="1"/>
      <c r="E361" s="8" t="s">
        <v>697</v>
      </c>
      <c r="N361" s="3" t="s">
        <v>2026</v>
      </c>
    </row>
    <row r="362" spans="2:14" ht="15.5" hidden="1" x14ac:dyDescent="0.35">
      <c r="B362" s="6" t="s">
        <v>69</v>
      </c>
      <c r="C362" s="1"/>
      <c r="D362" s="1"/>
      <c r="E362" s="8" t="s">
        <v>698</v>
      </c>
      <c r="N362" s="3" t="s">
        <v>2027</v>
      </c>
    </row>
    <row r="363" spans="2:14" ht="15.5" hidden="1" x14ac:dyDescent="0.35">
      <c r="B363" s="6" t="s">
        <v>70</v>
      </c>
      <c r="C363" s="1"/>
      <c r="D363" s="1"/>
      <c r="E363" s="8" t="s">
        <v>699</v>
      </c>
      <c r="N363" s="3" t="s">
        <v>2028</v>
      </c>
    </row>
    <row r="364" spans="2:14" ht="15.5" hidden="1" x14ac:dyDescent="0.35">
      <c r="B364" s="6" t="s">
        <v>71</v>
      </c>
      <c r="C364" s="1"/>
      <c r="D364" s="1"/>
      <c r="E364" s="8" t="s">
        <v>700</v>
      </c>
    </row>
    <row r="365" spans="2:14" ht="15.5" hidden="1" x14ac:dyDescent="0.35">
      <c r="B365" s="6" t="s">
        <v>72</v>
      </c>
      <c r="C365" s="1"/>
      <c r="D365" s="1"/>
      <c r="E365" s="8" t="s">
        <v>701</v>
      </c>
    </row>
    <row r="366" spans="2:14" ht="15.5" hidden="1" x14ac:dyDescent="0.35">
      <c r="B366" s="6" t="s">
        <v>73</v>
      </c>
      <c r="C366" s="1"/>
      <c r="D366" s="1"/>
      <c r="E366" s="8" t="s">
        <v>702</v>
      </c>
    </row>
    <row r="367" spans="2:14" ht="15.5" hidden="1" x14ac:dyDescent="0.35">
      <c r="B367" s="6" t="s">
        <v>74</v>
      </c>
      <c r="C367" s="1"/>
      <c r="D367" s="1"/>
      <c r="E367" s="8" t="s">
        <v>703</v>
      </c>
    </row>
    <row r="368" spans="2:14" ht="15.5" hidden="1" x14ac:dyDescent="0.35">
      <c r="B368" s="5" t="s">
        <v>1707</v>
      </c>
      <c r="C368" s="1"/>
      <c r="D368" s="1"/>
      <c r="E368" s="8" t="s">
        <v>704</v>
      </c>
    </row>
    <row r="369" spans="2:5" ht="15.5" hidden="1" x14ac:dyDescent="0.35">
      <c r="B369" s="6" t="s">
        <v>75</v>
      </c>
      <c r="C369" s="1"/>
      <c r="D369" s="1"/>
      <c r="E369" s="8" t="s">
        <v>705</v>
      </c>
    </row>
    <row r="370" spans="2:5" ht="15.5" hidden="1" x14ac:dyDescent="0.35">
      <c r="B370" s="6" t="s">
        <v>76</v>
      </c>
      <c r="C370" s="1"/>
      <c r="D370" s="1"/>
      <c r="E370" s="8" t="s">
        <v>706</v>
      </c>
    </row>
    <row r="371" spans="2:5" ht="15.5" hidden="1" x14ac:dyDescent="0.35">
      <c r="B371" s="6" t="s">
        <v>77</v>
      </c>
      <c r="C371" s="1"/>
      <c r="D371" s="1"/>
      <c r="E371" s="8" t="s">
        <v>707</v>
      </c>
    </row>
    <row r="372" spans="2:5" ht="15.5" hidden="1" x14ac:dyDescent="0.35">
      <c r="B372" s="6" t="s">
        <v>78</v>
      </c>
      <c r="C372" s="1"/>
      <c r="D372" s="1"/>
      <c r="E372" s="7" t="s">
        <v>1728</v>
      </c>
    </row>
    <row r="373" spans="2:5" ht="15.5" hidden="1" x14ac:dyDescent="0.35">
      <c r="B373" s="6" t="s">
        <v>79</v>
      </c>
      <c r="C373" s="1"/>
      <c r="D373" s="1"/>
      <c r="E373" s="8" t="s">
        <v>708</v>
      </c>
    </row>
    <row r="374" spans="2:5" ht="15.5" hidden="1" x14ac:dyDescent="0.35">
      <c r="B374" s="6" t="s">
        <v>80</v>
      </c>
      <c r="C374" s="1"/>
      <c r="D374" s="1"/>
      <c r="E374" s="8" t="s">
        <v>709</v>
      </c>
    </row>
    <row r="375" spans="2:5" ht="15.5" hidden="1" x14ac:dyDescent="0.35">
      <c r="B375" s="6" t="s">
        <v>81</v>
      </c>
      <c r="C375" s="1"/>
      <c r="D375" s="1"/>
      <c r="E375" s="8" t="s">
        <v>710</v>
      </c>
    </row>
    <row r="376" spans="2:5" ht="15.5" hidden="1" x14ac:dyDescent="0.35">
      <c r="B376" s="6" t="s">
        <v>82</v>
      </c>
      <c r="C376" s="1"/>
      <c r="D376" s="1"/>
      <c r="E376" s="8" t="s">
        <v>711</v>
      </c>
    </row>
    <row r="377" spans="2:5" ht="15.5" hidden="1" x14ac:dyDescent="0.35">
      <c r="B377" s="6" t="s">
        <v>83</v>
      </c>
      <c r="C377" s="1"/>
      <c r="D377" s="1"/>
      <c r="E377" s="8" t="s">
        <v>712</v>
      </c>
    </row>
    <row r="378" spans="2:5" ht="15.5" hidden="1" x14ac:dyDescent="0.35">
      <c r="B378" s="6" t="s">
        <v>84</v>
      </c>
      <c r="C378" s="1"/>
      <c r="D378" s="1"/>
      <c r="E378" s="8" t="s">
        <v>713</v>
      </c>
    </row>
    <row r="379" spans="2:5" ht="15.5" hidden="1" x14ac:dyDescent="0.35">
      <c r="B379" s="6" t="s">
        <v>85</v>
      </c>
      <c r="C379" s="1"/>
      <c r="D379" s="1"/>
      <c r="E379" s="8" t="s">
        <v>714</v>
      </c>
    </row>
    <row r="380" spans="2:5" ht="15.5" hidden="1" x14ac:dyDescent="0.35">
      <c r="B380" s="6" t="s">
        <v>86</v>
      </c>
      <c r="C380" s="1"/>
      <c r="D380" s="1"/>
      <c r="E380" s="8" t="s">
        <v>715</v>
      </c>
    </row>
    <row r="381" spans="2:5" ht="15.5" hidden="1" x14ac:dyDescent="0.35">
      <c r="B381" s="6" t="s">
        <v>87</v>
      </c>
      <c r="C381" s="1"/>
      <c r="D381" s="1"/>
      <c r="E381" s="8" t="s">
        <v>716</v>
      </c>
    </row>
    <row r="382" spans="2:5" ht="15.5" hidden="1" x14ac:dyDescent="0.35">
      <c r="B382" s="6" t="s">
        <v>88</v>
      </c>
      <c r="C382" s="1"/>
      <c r="D382" s="1"/>
      <c r="E382" s="8" t="s">
        <v>717</v>
      </c>
    </row>
    <row r="383" spans="2:5" ht="15.5" hidden="1" x14ac:dyDescent="0.35">
      <c r="B383" s="6" t="s">
        <v>89</v>
      </c>
      <c r="C383" s="1"/>
      <c r="D383" s="1"/>
      <c r="E383" s="8" t="s">
        <v>718</v>
      </c>
    </row>
    <row r="384" spans="2:5" ht="15.5" hidden="1" x14ac:dyDescent="0.35">
      <c r="B384" s="6" t="s">
        <v>90</v>
      </c>
      <c r="C384" s="1"/>
      <c r="D384" s="1"/>
      <c r="E384" s="8" t="s">
        <v>719</v>
      </c>
    </row>
    <row r="385" spans="2:5" ht="15.5" hidden="1" x14ac:dyDescent="0.35">
      <c r="B385" s="6" t="s">
        <v>91</v>
      </c>
      <c r="C385" s="1"/>
      <c r="D385" s="1"/>
      <c r="E385" s="8" t="s">
        <v>720</v>
      </c>
    </row>
    <row r="386" spans="2:5" ht="15.5" hidden="1" x14ac:dyDescent="0.35">
      <c r="B386" s="6" t="s">
        <v>92</v>
      </c>
      <c r="C386" s="1"/>
      <c r="D386" s="1"/>
      <c r="E386" s="8" t="s">
        <v>721</v>
      </c>
    </row>
    <row r="387" spans="2:5" ht="15.5" hidden="1" x14ac:dyDescent="0.35">
      <c r="B387" s="6" t="s">
        <v>93</v>
      </c>
      <c r="C387" s="1"/>
      <c r="D387" s="1"/>
      <c r="E387" s="8" t="s">
        <v>722</v>
      </c>
    </row>
    <row r="388" spans="2:5" ht="15.5" hidden="1" x14ac:dyDescent="0.35">
      <c r="B388" s="6" t="s">
        <v>94</v>
      </c>
      <c r="C388" s="1"/>
      <c r="D388" s="1"/>
      <c r="E388" s="8" t="s">
        <v>723</v>
      </c>
    </row>
    <row r="389" spans="2:5" ht="15.5" hidden="1" x14ac:dyDescent="0.35">
      <c r="B389" s="6" t="s">
        <v>95</v>
      </c>
      <c r="C389" s="1"/>
      <c r="D389" s="1"/>
      <c r="E389" s="8" t="s">
        <v>724</v>
      </c>
    </row>
    <row r="390" spans="2:5" ht="15.5" hidden="1" x14ac:dyDescent="0.35">
      <c r="B390" s="6" t="s">
        <v>96</v>
      </c>
      <c r="C390" s="1"/>
      <c r="D390" s="1"/>
      <c r="E390" s="8" t="s">
        <v>725</v>
      </c>
    </row>
    <row r="391" spans="2:5" ht="15.5" hidden="1" x14ac:dyDescent="0.35">
      <c r="B391" s="6" t="s">
        <v>97</v>
      </c>
      <c r="C391" s="1"/>
      <c r="D391" s="1"/>
      <c r="E391" s="8" t="s">
        <v>726</v>
      </c>
    </row>
    <row r="392" spans="2:5" ht="15.5" hidden="1" x14ac:dyDescent="0.35">
      <c r="B392" s="6" t="s">
        <v>98</v>
      </c>
      <c r="C392" s="1"/>
      <c r="D392" s="1"/>
      <c r="E392" s="8" t="s">
        <v>727</v>
      </c>
    </row>
    <row r="393" spans="2:5" ht="15.5" hidden="1" x14ac:dyDescent="0.35">
      <c r="B393" s="6" t="s">
        <v>99</v>
      </c>
      <c r="C393" s="1"/>
      <c r="D393" s="1"/>
      <c r="E393" s="8" t="s">
        <v>728</v>
      </c>
    </row>
    <row r="394" spans="2:5" ht="15.5" hidden="1" x14ac:dyDescent="0.35">
      <c r="B394" s="6" t="s">
        <v>100</v>
      </c>
      <c r="C394" s="1"/>
      <c r="D394" s="1"/>
      <c r="E394" s="8" t="s">
        <v>729</v>
      </c>
    </row>
    <row r="395" spans="2:5" ht="15.5" hidden="1" x14ac:dyDescent="0.35">
      <c r="B395" s="6" t="s">
        <v>101</v>
      </c>
      <c r="C395" s="1"/>
      <c r="D395" s="1"/>
      <c r="E395" s="8" t="s">
        <v>730</v>
      </c>
    </row>
    <row r="396" spans="2:5" ht="15.5" hidden="1" x14ac:dyDescent="0.35">
      <c r="B396" s="6" t="s">
        <v>102</v>
      </c>
      <c r="C396" s="1"/>
      <c r="D396" s="1"/>
      <c r="E396" s="8" t="s">
        <v>731</v>
      </c>
    </row>
    <row r="397" spans="2:5" ht="15.5" hidden="1" x14ac:dyDescent="0.35">
      <c r="B397" s="6" t="s">
        <v>103</v>
      </c>
      <c r="C397" s="1"/>
      <c r="D397" s="1"/>
      <c r="E397" s="8" t="s">
        <v>732</v>
      </c>
    </row>
    <row r="398" spans="2:5" ht="15.5" hidden="1" x14ac:dyDescent="0.35">
      <c r="B398" s="6" t="s">
        <v>104</v>
      </c>
      <c r="C398" s="1"/>
      <c r="D398" s="1"/>
      <c r="E398" s="8" t="s">
        <v>733</v>
      </c>
    </row>
    <row r="399" spans="2:5" ht="15.5" hidden="1" x14ac:dyDescent="0.35">
      <c r="B399" s="6" t="s">
        <v>105</v>
      </c>
      <c r="C399" s="1"/>
      <c r="D399" s="1"/>
      <c r="E399" s="8" t="s">
        <v>734</v>
      </c>
    </row>
    <row r="400" spans="2:5" ht="15.5" hidden="1" x14ac:dyDescent="0.35">
      <c r="B400" s="6" t="s">
        <v>106</v>
      </c>
      <c r="C400" s="1"/>
      <c r="D400" s="1"/>
      <c r="E400" s="8" t="s">
        <v>735</v>
      </c>
    </row>
    <row r="401" spans="2:5" ht="15.5" hidden="1" x14ac:dyDescent="0.35">
      <c r="B401" s="6" t="s">
        <v>107</v>
      </c>
      <c r="C401" s="1"/>
      <c r="D401" s="1"/>
      <c r="E401" s="8" t="s">
        <v>736</v>
      </c>
    </row>
    <row r="402" spans="2:5" ht="15.5" hidden="1" x14ac:dyDescent="0.35">
      <c r="B402" s="6" t="s">
        <v>108</v>
      </c>
      <c r="C402" s="1"/>
      <c r="D402" s="1"/>
      <c r="E402" s="8" t="s">
        <v>737</v>
      </c>
    </row>
    <row r="403" spans="2:5" ht="15.5" hidden="1" x14ac:dyDescent="0.35">
      <c r="B403" s="6" t="s">
        <v>109</v>
      </c>
      <c r="C403" s="1"/>
      <c r="D403" s="1"/>
      <c r="E403" s="8" t="s">
        <v>738</v>
      </c>
    </row>
    <row r="404" spans="2:5" ht="15.5" hidden="1" x14ac:dyDescent="0.35">
      <c r="B404" s="6" t="s">
        <v>110</v>
      </c>
      <c r="C404" s="1"/>
      <c r="D404" s="1"/>
      <c r="E404" s="8" t="s">
        <v>739</v>
      </c>
    </row>
    <row r="405" spans="2:5" ht="15.5" hidden="1" x14ac:dyDescent="0.35">
      <c r="B405" s="6" t="s">
        <v>111</v>
      </c>
      <c r="C405" s="1"/>
      <c r="D405" s="1"/>
      <c r="E405" s="8" t="s">
        <v>740</v>
      </c>
    </row>
    <row r="406" spans="2:5" ht="15.5" hidden="1" x14ac:dyDescent="0.35">
      <c r="B406" s="6" t="s">
        <v>112</v>
      </c>
      <c r="C406" s="1"/>
      <c r="D406" s="1"/>
      <c r="E406" s="8" t="s">
        <v>741</v>
      </c>
    </row>
    <row r="407" spans="2:5" ht="15.5" hidden="1" x14ac:dyDescent="0.35">
      <c r="B407" s="6" t="s">
        <v>113</v>
      </c>
      <c r="C407" s="1"/>
      <c r="D407" s="1"/>
      <c r="E407" s="8" t="s">
        <v>742</v>
      </c>
    </row>
    <row r="408" spans="2:5" ht="15.5" hidden="1" x14ac:dyDescent="0.35">
      <c r="B408" s="6" t="s">
        <v>114</v>
      </c>
      <c r="C408" s="1"/>
      <c r="D408" s="1"/>
      <c r="E408" s="8" t="s">
        <v>743</v>
      </c>
    </row>
    <row r="409" spans="2:5" ht="15.5" hidden="1" x14ac:dyDescent="0.35">
      <c r="B409" s="6" t="s">
        <v>115</v>
      </c>
      <c r="C409" s="1"/>
      <c r="D409" s="1"/>
      <c r="E409" s="8" t="s">
        <v>744</v>
      </c>
    </row>
    <row r="410" spans="2:5" ht="15.5" hidden="1" x14ac:dyDescent="0.35">
      <c r="B410" s="6" t="s">
        <v>116</v>
      </c>
      <c r="C410" s="1"/>
      <c r="D410" s="1"/>
      <c r="E410" s="8" t="s">
        <v>745</v>
      </c>
    </row>
    <row r="411" spans="2:5" ht="15.5" hidden="1" x14ac:dyDescent="0.35">
      <c r="B411" s="6" t="s">
        <v>117</v>
      </c>
      <c r="C411" s="1"/>
      <c r="D411" s="1"/>
      <c r="E411" s="8" t="s">
        <v>746</v>
      </c>
    </row>
    <row r="412" spans="2:5" ht="15.5" hidden="1" x14ac:dyDescent="0.35">
      <c r="B412" s="6" t="s">
        <v>118</v>
      </c>
      <c r="C412" s="1"/>
      <c r="D412" s="1"/>
      <c r="E412" s="8" t="s">
        <v>747</v>
      </c>
    </row>
    <row r="413" spans="2:5" ht="15.5" hidden="1" x14ac:dyDescent="0.35">
      <c r="B413" s="6" t="s">
        <v>119</v>
      </c>
      <c r="C413" s="1"/>
      <c r="D413" s="1"/>
      <c r="E413" s="8" t="s">
        <v>748</v>
      </c>
    </row>
    <row r="414" spans="2:5" ht="15.5" hidden="1" x14ac:dyDescent="0.35">
      <c r="B414" s="6" t="s">
        <v>120</v>
      </c>
      <c r="C414" s="1"/>
      <c r="D414" s="1"/>
      <c r="E414" s="8" t="s">
        <v>749</v>
      </c>
    </row>
    <row r="415" spans="2:5" ht="15.5" hidden="1" x14ac:dyDescent="0.35">
      <c r="B415" s="6" t="s">
        <v>121</v>
      </c>
      <c r="C415" s="1"/>
      <c r="D415" s="1"/>
      <c r="E415" s="8" t="s">
        <v>750</v>
      </c>
    </row>
    <row r="416" spans="2:5" ht="15.5" hidden="1" x14ac:dyDescent="0.35">
      <c r="B416" s="6" t="s">
        <v>122</v>
      </c>
      <c r="C416" s="1"/>
      <c r="D416" s="1"/>
      <c r="E416" s="8" t="s">
        <v>751</v>
      </c>
    </row>
    <row r="417" spans="2:5" ht="15.5" hidden="1" x14ac:dyDescent="0.35">
      <c r="B417" s="6" t="s">
        <v>123</v>
      </c>
      <c r="C417" s="1"/>
      <c r="D417" s="1"/>
      <c r="E417" s="8" t="s">
        <v>752</v>
      </c>
    </row>
    <row r="418" spans="2:5" ht="15.5" hidden="1" x14ac:dyDescent="0.35">
      <c r="B418" s="6" t="s">
        <v>124</v>
      </c>
      <c r="C418" s="1"/>
      <c r="D418" s="1"/>
      <c r="E418" s="8" t="s">
        <v>753</v>
      </c>
    </row>
    <row r="419" spans="2:5" ht="15.5" hidden="1" x14ac:dyDescent="0.35">
      <c r="B419" s="6" t="s">
        <v>125</v>
      </c>
      <c r="C419" s="1"/>
      <c r="D419" s="1"/>
      <c r="E419" s="8" t="s">
        <v>754</v>
      </c>
    </row>
    <row r="420" spans="2:5" ht="15.5" hidden="1" x14ac:dyDescent="0.35">
      <c r="B420" s="6" t="s">
        <v>126</v>
      </c>
      <c r="C420" s="1"/>
      <c r="D420" s="1"/>
      <c r="E420" s="8" t="s">
        <v>755</v>
      </c>
    </row>
    <row r="421" spans="2:5" ht="15.5" hidden="1" x14ac:dyDescent="0.35">
      <c r="B421" s="6" t="s">
        <v>127</v>
      </c>
      <c r="C421" s="1"/>
      <c r="D421" s="1"/>
      <c r="E421" s="8" t="s">
        <v>756</v>
      </c>
    </row>
    <row r="422" spans="2:5" ht="15.5" hidden="1" x14ac:dyDescent="0.35">
      <c r="B422" s="6" t="s">
        <v>128</v>
      </c>
      <c r="C422" s="1"/>
      <c r="D422" s="1"/>
      <c r="E422" s="8" t="s">
        <v>757</v>
      </c>
    </row>
    <row r="423" spans="2:5" ht="15.5" hidden="1" x14ac:dyDescent="0.35">
      <c r="B423" s="6" t="s">
        <v>129</v>
      </c>
      <c r="C423" s="1"/>
      <c r="D423" s="1"/>
      <c r="E423" s="8" t="s">
        <v>758</v>
      </c>
    </row>
    <row r="424" spans="2:5" ht="15.5" hidden="1" x14ac:dyDescent="0.35">
      <c r="B424" s="6" t="s">
        <v>130</v>
      </c>
      <c r="C424" s="1"/>
      <c r="D424" s="1"/>
      <c r="E424" s="8" t="s">
        <v>759</v>
      </c>
    </row>
    <row r="425" spans="2:5" ht="15.5" hidden="1" x14ac:dyDescent="0.35">
      <c r="B425" s="6" t="s">
        <v>131</v>
      </c>
      <c r="C425" s="1"/>
      <c r="D425" s="1"/>
      <c r="E425" s="8" t="s">
        <v>760</v>
      </c>
    </row>
    <row r="426" spans="2:5" ht="15.5" hidden="1" x14ac:dyDescent="0.35">
      <c r="B426" s="6" t="s">
        <v>132</v>
      </c>
      <c r="C426" s="1"/>
      <c r="D426" s="1"/>
      <c r="E426" s="8" t="s">
        <v>761</v>
      </c>
    </row>
    <row r="427" spans="2:5" ht="15.5" hidden="1" x14ac:dyDescent="0.35">
      <c r="B427" s="6" t="s">
        <v>133</v>
      </c>
      <c r="C427" s="1"/>
      <c r="D427" s="1"/>
      <c r="E427" s="8" t="s">
        <v>762</v>
      </c>
    </row>
    <row r="428" spans="2:5" ht="15.5" hidden="1" x14ac:dyDescent="0.35">
      <c r="B428" s="6" t="s">
        <v>134</v>
      </c>
      <c r="C428" s="1"/>
      <c r="D428" s="1"/>
      <c r="E428" s="8" t="s">
        <v>763</v>
      </c>
    </row>
    <row r="429" spans="2:5" ht="15.5" hidden="1" x14ac:dyDescent="0.35">
      <c r="B429" s="6" t="s">
        <v>135</v>
      </c>
      <c r="C429" s="1"/>
      <c r="D429" s="1"/>
      <c r="E429" s="8" t="s">
        <v>764</v>
      </c>
    </row>
    <row r="430" spans="2:5" ht="15.5" hidden="1" x14ac:dyDescent="0.35">
      <c r="B430" s="6" t="s">
        <v>136</v>
      </c>
      <c r="C430" s="1"/>
      <c r="D430" s="1"/>
      <c r="E430" s="8" t="s">
        <v>765</v>
      </c>
    </row>
    <row r="431" spans="2:5" ht="15.5" hidden="1" x14ac:dyDescent="0.35">
      <c r="B431" s="6" t="s">
        <v>137</v>
      </c>
      <c r="C431" s="1"/>
      <c r="D431" s="1"/>
      <c r="E431" s="8" t="s">
        <v>766</v>
      </c>
    </row>
    <row r="432" spans="2:5" ht="15.5" hidden="1" x14ac:dyDescent="0.35">
      <c r="B432" s="6" t="s">
        <v>138</v>
      </c>
      <c r="C432" s="1"/>
      <c r="D432" s="1"/>
      <c r="E432" s="8" t="s">
        <v>767</v>
      </c>
    </row>
    <row r="433" spans="2:5" ht="15.5" hidden="1" x14ac:dyDescent="0.35">
      <c r="B433" s="6" t="s">
        <v>139</v>
      </c>
      <c r="C433" s="1"/>
      <c r="D433" s="1"/>
      <c r="E433" s="8" t="s">
        <v>768</v>
      </c>
    </row>
    <row r="434" spans="2:5" ht="15.5" hidden="1" x14ac:dyDescent="0.35">
      <c r="B434" s="6" t="s">
        <v>140</v>
      </c>
      <c r="C434" s="1"/>
      <c r="D434" s="1"/>
      <c r="E434" s="8" t="s">
        <v>769</v>
      </c>
    </row>
    <row r="435" spans="2:5" ht="15.5" hidden="1" x14ac:dyDescent="0.35">
      <c r="B435" s="6" t="s">
        <v>141</v>
      </c>
      <c r="C435" s="1"/>
      <c r="D435" s="1"/>
      <c r="E435" s="8" t="s">
        <v>770</v>
      </c>
    </row>
    <row r="436" spans="2:5" ht="15.5" hidden="1" x14ac:dyDescent="0.35">
      <c r="B436" s="6" t="s">
        <v>142</v>
      </c>
      <c r="C436" s="1"/>
      <c r="D436" s="1"/>
      <c r="E436" s="8" t="s">
        <v>771</v>
      </c>
    </row>
    <row r="437" spans="2:5" ht="15.5" hidden="1" x14ac:dyDescent="0.35">
      <c r="B437" s="6" t="s">
        <v>143</v>
      </c>
      <c r="C437" s="1"/>
      <c r="D437" s="1"/>
      <c r="E437" s="8" t="s">
        <v>772</v>
      </c>
    </row>
    <row r="438" spans="2:5" ht="15.5" hidden="1" x14ac:dyDescent="0.35">
      <c r="B438" s="6" t="s">
        <v>144</v>
      </c>
      <c r="C438" s="1"/>
      <c r="D438" s="1"/>
      <c r="E438" s="8" t="s">
        <v>773</v>
      </c>
    </row>
    <row r="439" spans="2:5" ht="15.5" hidden="1" x14ac:dyDescent="0.35">
      <c r="B439" s="6" t="s">
        <v>145</v>
      </c>
      <c r="C439" s="1"/>
      <c r="D439" s="1"/>
      <c r="E439" s="8" t="s">
        <v>774</v>
      </c>
    </row>
    <row r="440" spans="2:5" ht="15.5" hidden="1" x14ac:dyDescent="0.35">
      <c r="B440" s="6" t="s">
        <v>146</v>
      </c>
      <c r="C440" s="1"/>
      <c r="D440" s="1"/>
      <c r="E440" s="8" t="s">
        <v>775</v>
      </c>
    </row>
    <row r="441" spans="2:5" ht="15.5" hidden="1" x14ac:dyDescent="0.35">
      <c r="B441" s="6" t="s">
        <v>147</v>
      </c>
      <c r="C441" s="1"/>
      <c r="D441" s="1"/>
      <c r="E441" s="8" t="s">
        <v>776</v>
      </c>
    </row>
    <row r="442" spans="2:5" ht="15.5" hidden="1" x14ac:dyDescent="0.35">
      <c r="B442" s="6" t="s">
        <v>148</v>
      </c>
      <c r="C442" s="1"/>
      <c r="D442" s="1"/>
      <c r="E442" s="8" t="s">
        <v>777</v>
      </c>
    </row>
    <row r="443" spans="2:5" ht="15.5" hidden="1" x14ac:dyDescent="0.35">
      <c r="B443" s="6" t="s">
        <v>149</v>
      </c>
      <c r="C443" s="1"/>
      <c r="D443" s="1"/>
      <c r="E443" s="8" t="s">
        <v>778</v>
      </c>
    </row>
    <row r="444" spans="2:5" ht="15.5" hidden="1" x14ac:dyDescent="0.35">
      <c r="B444" s="6" t="s">
        <v>150</v>
      </c>
      <c r="C444" s="1"/>
      <c r="D444" s="1"/>
      <c r="E444" s="8" t="s">
        <v>779</v>
      </c>
    </row>
    <row r="445" spans="2:5" ht="15.5" hidden="1" x14ac:dyDescent="0.35">
      <c r="B445" s="6" t="s">
        <v>151</v>
      </c>
      <c r="C445" s="1"/>
      <c r="D445" s="1"/>
      <c r="E445" s="8" t="s">
        <v>780</v>
      </c>
    </row>
    <row r="446" spans="2:5" ht="15.5" hidden="1" x14ac:dyDescent="0.35">
      <c r="B446" s="6" t="s">
        <v>152</v>
      </c>
      <c r="C446" s="1"/>
      <c r="D446" s="1"/>
      <c r="E446" s="8" t="s">
        <v>781</v>
      </c>
    </row>
    <row r="447" spans="2:5" ht="15.5" hidden="1" x14ac:dyDescent="0.35">
      <c r="B447" s="6" t="s">
        <v>153</v>
      </c>
      <c r="C447" s="1"/>
      <c r="D447" s="1"/>
      <c r="E447" s="8" t="s">
        <v>782</v>
      </c>
    </row>
    <row r="448" spans="2:5" ht="15.5" hidden="1" x14ac:dyDescent="0.35">
      <c r="B448" s="6" t="s">
        <v>154</v>
      </c>
      <c r="C448" s="1"/>
      <c r="D448" s="1"/>
      <c r="E448" s="8" t="s">
        <v>783</v>
      </c>
    </row>
    <row r="449" spans="2:5" ht="15.5" hidden="1" x14ac:dyDescent="0.35">
      <c r="B449" s="6" t="s">
        <v>155</v>
      </c>
      <c r="C449" s="1"/>
      <c r="D449" s="1"/>
      <c r="E449" s="8" t="s">
        <v>784</v>
      </c>
    </row>
    <row r="450" spans="2:5" ht="15.5" hidden="1" x14ac:dyDescent="0.35">
      <c r="B450" s="6" t="s">
        <v>156</v>
      </c>
      <c r="C450" s="1"/>
      <c r="D450" s="1"/>
      <c r="E450" s="8" t="s">
        <v>785</v>
      </c>
    </row>
    <row r="451" spans="2:5" ht="15.5" hidden="1" x14ac:dyDescent="0.35">
      <c r="B451" s="6" t="s">
        <v>157</v>
      </c>
      <c r="C451" s="1"/>
      <c r="D451" s="1"/>
      <c r="E451" s="8" t="s">
        <v>786</v>
      </c>
    </row>
    <row r="452" spans="2:5" ht="15.5" hidden="1" x14ac:dyDescent="0.35">
      <c r="B452" s="6" t="s">
        <v>158</v>
      </c>
      <c r="C452" s="1"/>
      <c r="D452" s="1"/>
      <c r="E452" s="8" t="s">
        <v>787</v>
      </c>
    </row>
    <row r="453" spans="2:5" ht="15.5" hidden="1" x14ac:dyDescent="0.35">
      <c r="B453" s="6" t="s">
        <v>159</v>
      </c>
      <c r="C453" s="1"/>
      <c r="D453" s="1"/>
      <c r="E453" s="8" t="s">
        <v>788</v>
      </c>
    </row>
    <row r="454" spans="2:5" ht="15.5" hidden="1" x14ac:dyDescent="0.35">
      <c r="B454" s="6" t="s">
        <v>160</v>
      </c>
      <c r="C454" s="1"/>
      <c r="D454" s="1"/>
      <c r="E454" s="8" t="s">
        <v>789</v>
      </c>
    </row>
    <row r="455" spans="2:5" ht="15.5" hidden="1" x14ac:dyDescent="0.35">
      <c r="B455" s="6" t="s">
        <v>161</v>
      </c>
      <c r="C455" s="1"/>
      <c r="D455" s="1"/>
      <c r="E455" s="8" t="s">
        <v>790</v>
      </c>
    </row>
    <row r="456" spans="2:5" ht="15.5" hidden="1" x14ac:dyDescent="0.35">
      <c r="B456" s="6" t="s">
        <v>162</v>
      </c>
      <c r="C456" s="1"/>
      <c r="D456" s="1"/>
      <c r="E456" s="8" t="s">
        <v>791</v>
      </c>
    </row>
    <row r="457" spans="2:5" ht="15.5" hidden="1" x14ac:dyDescent="0.35">
      <c r="B457" s="6" t="s">
        <v>163</v>
      </c>
      <c r="C457" s="1"/>
      <c r="D457" s="1"/>
      <c r="E457" s="8" t="s">
        <v>792</v>
      </c>
    </row>
    <row r="458" spans="2:5" ht="15.5" hidden="1" x14ac:dyDescent="0.35">
      <c r="B458" s="6" t="s">
        <v>164</v>
      </c>
      <c r="C458" s="1"/>
      <c r="D458" s="1"/>
      <c r="E458" s="8" t="s">
        <v>793</v>
      </c>
    </row>
    <row r="459" spans="2:5" ht="15.5" hidden="1" x14ac:dyDescent="0.35">
      <c r="B459" s="6" t="s">
        <v>165</v>
      </c>
      <c r="C459" s="1"/>
      <c r="D459" s="1"/>
      <c r="E459" s="8" t="s">
        <v>794</v>
      </c>
    </row>
    <row r="460" spans="2:5" ht="15.5" hidden="1" x14ac:dyDescent="0.35">
      <c r="B460" s="6" t="s">
        <v>166</v>
      </c>
      <c r="C460" s="1"/>
      <c r="D460" s="1"/>
      <c r="E460" s="8" t="s">
        <v>795</v>
      </c>
    </row>
    <row r="461" spans="2:5" ht="15.5" hidden="1" x14ac:dyDescent="0.35">
      <c r="B461" s="6" t="s">
        <v>167</v>
      </c>
      <c r="C461" s="1"/>
      <c r="D461" s="1"/>
      <c r="E461" s="8" t="s">
        <v>796</v>
      </c>
    </row>
    <row r="462" spans="2:5" ht="15.5" hidden="1" x14ac:dyDescent="0.35">
      <c r="B462" s="6" t="s">
        <v>168</v>
      </c>
      <c r="C462" s="1"/>
      <c r="D462" s="1"/>
      <c r="E462" s="8" t="s">
        <v>797</v>
      </c>
    </row>
    <row r="463" spans="2:5" ht="15.5" hidden="1" x14ac:dyDescent="0.35">
      <c r="B463" s="6" t="s">
        <v>169</v>
      </c>
      <c r="C463" s="1"/>
      <c r="D463" s="1"/>
      <c r="E463" s="8" t="s">
        <v>798</v>
      </c>
    </row>
    <row r="464" spans="2:5" ht="15.5" hidden="1" x14ac:dyDescent="0.35">
      <c r="B464" s="6" t="s">
        <v>170</v>
      </c>
      <c r="C464" s="1"/>
      <c r="D464" s="1"/>
      <c r="E464" s="8" t="s">
        <v>799</v>
      </c>
    </row>
    <row r="465" spans="2:5" ht="15.5" hidden="1" x14ac:dyDescent="0.35">
      <c r="B465" s="6" t="s">
        <v>171</v>
      </c>
      <c r="C465" s="1"/>
      <c r="D465" s="1"/>
      <c r="E465" s="8" t="s">
        <v>800</v>
      </c>
    </row>
    <row r="466" spans="2:5" ht="15.5" hidden="1" x14ac:dyDescent="0.35">
      <c r="B466" s="6" t="s">
        <v>172</v>
      </c>
      <c r="C466" s="1"/>
      <c r="D466" s="1"/>
      <c r="E466" s="8" t="s">
        <v>801</v>
      </c>
    </row>
    <row r="467" spans="2:5" ht="15.5" hidden="1" x14ac:dyDescent="0.35">
      <c r="B467" s="6" t="s">
        <v>173</v>
      </c>
      <c r="C467" s="1"/>
      <c r="D467" s="1"/>
      <c r="E467" s="8" t="s">
        <v>802</v>
      </c>
    </row>
    <row r="468" spans="2:5" ht="15.5" hidden="1" x14ac:dyDescent="0.35">
      <c r="B468" s="6" t="s">
        <v>174</v>
      </c>
      <c r="C468" s="1"/>
      <c r="D468" s="1"/>
      <c r="E468" s="8" t="s">
        <v>803</v>
      </c>
    </row>
    <row r="469" spans="2:5" ht="15.5" hidden="1" x14ac:dyDescent="0.35">
      <c r="B469" s="6" t="s">
        <v>175</v>
      </c>
      <c r="C469" s="1"/>
      <c r="D469" s="1"/>
      <c r="E469" s="8" t="s">
        <v>804</v>
      </c>
    </row>
    <row r="470" spans="2:5" ht="15.5" hidden="1" x14ac:dyDescent="0.35">
      <c r="B470" s="6" t="s">
        <v>176</v>
      </c>
      <c r="C470" s="1"/>
      <c r="D470" s="1"/>
      <c r="E470" s="8" t="s">
        <v>805</v>
      </c>
    </row>
    <row r="471" spans="2:5" ht="15.5" hidden="1" x14ac:dyDescent="0.35">
      <c r="B471" s="6" t="s">
        <v>177</v>
      </c>
      <c r="C471" s="1"/>
      <c r="D471" s="1"/>
      <c r="E471" s="8" t="s">
        <v>806</v>
      </c>
    </row>
    <row r="472" spans="2:5" ht="15.5" hidden="1" x14ac:dyDescent="0.35">
      <c r="B472" s="6" t="s">
        <v>178</v>
      </c>
      <c r="C472" s="1"/>
      <c r="D472" s="1"/>
      <c r="E472" s="8" t="s">
        <v>807</v>
      </c>
    </row>
    <row r="473" spans="2:5" ht="15.5" hidden="1" x14ac:dyDescent="0.35">
      <c r="B473" s="6" t="s">
        <v>179</v>
      </c>
      <c r="C473" s="1"/>
      <c r="D473" s="1"/>
      <c r="E473" s="8" t="s">
        <v>808</v>
      </c>
    </row>
    <row r="474" spans="2:5" ht="15.5" hidden="1" x14ac:dyDescent="0.35">
      <c r="B474" s="6" t="s">
        <v>180</v>
      </c>
      <c r="C474" s="1"/>
      <c r="D474" s="1"/>
      <c r="E474" s="8" t="s">
        <v>809</v>
      </c>
    </row>
    <row r="475" spans="2:5" ht="15.5" hidden="1" x14ac:dyDescent="0.35">
      <c r="B475" s="6" t="s">
        <v>181</v>
      </c>
      <c r="C475" s="1"/>
      <c r="D475" s="1"/>
      <c r="E475" s="8" t="s">
        <v>810</v>
      </c>
    </row>
    <row r="476" spans="2:5" ht="15.5" hidden="1" x14ac:dyDescent="0.35">
      <c r="B476" s="6" t="s">
        <v>182</v>
      </c>
      <c r="C476" s="1"/>
      <c r="D476" s="1"/>
      <c r="E476" s="7" t="s">
        <v>1729</v>
      </c>
    </row>
    <row r="477" spans="2:5" ht="15.5" hidden="1" x14ac:dyDescent="0.35">
      <c r="B477" s="6" t="s">
        <v>183</v>
      </c>
      <c r="C477" s="1"/>
      <c r="D477" s="1"/>
      <c r="E477" s="8" t="s">
        <v>811</v>
      </c>
    </row>
    <row r="478" spans="2:5" ht="15.5" hidden="1" x14ac:dyDescent="0.35">
      <c r="B478" s="6" t="s">
        <v>184</v>
      </c>
      <c r="C478" s="1"/>
      <c r="D478" s="1"/>
      <c r="E478" s="8" t="s">
        <v>812</v>
      </c>
    </row>
    <row r="479" spans="2:5" ht="15.5" hidden="1" x14ac:dyDescent="0.35">
      <c r="B479" s="6" t="s">
        <v>185</v>
      </c>
      <c r="C479" s="1"/>
      <c r="D479" s="1"/>
      <c r="E479" s="8" t="s">
        <v>813</v>
      </c>
    </row>
    <row r="480" spans="2:5" ht="15.5" hidden="1" x14ac:dyDescent="0.35">
      <c r="B480" s="6" t="s">
        <v>186</v>
      </c>
      <c r="C480" s="1"/>
      <c r="D480" s="1"/>
      <c r="E480" s="8" t="s">
        <v>814</v>
      </c>
    </row>
    <row r="481" spans="2:5" ht="15.5" hidden="1" x14ac:dyDescent="0.35">
      <c r="B481" s="6" t="s">
        <v>187</v>
      </c>
      <c r="C481" s="1"/>
      <c r="D481" s="1"/>
      <c r="E481" s="8" t="s">
        <v>815</v>
      </c>
    </row>
    <row r="482" spans="2:5" ht="15.5" hidden="1" x14ac:dyDescent="0.35">
      <c r="B482" s="6" t="s">
        <v>188</v>
      </c>
      <c r="C482" s="1"/>
      <c r="D482" s="1"/>
      <c r="E482" s="8" t="s">
        <v>816</v>
      </c>
    </row>
    <row r="483" spans="2:5" ht="15.5" hidden="1" x14ac:dyDescent="0.35">
      <c r="B483" s="6" t="s">
        <v>189</v>
      </c>
      <c r="C483" s="1"/>
      <c r="D483" s="1"/>
      <c r="E483" s="8" t="s">
        <v>817</v>
      </c>
    </row>
    <row r="484" spans="2:5" ht="15.5" hidden="1" x14ac:dyDescent="0.35">
      <c r="B484" s="6" t="s">
        <v>190</v>
      </c>
      <c r="C484" s="1"/>
      <c r="D484" s="1"/>
      <c r="E484" s="8" t="s">
        <v>818</v>
      </c>
    </row>
    <row r="485" spans="2:5" ht="15.5" hidden="1" x14ac:dyDescent="0.35">
      <c r="B485" s="6" t="s">
        <v>191</v>
      </c>
      <c r="C485" s="1"/>
      <c r="D485" s="1"/>
      <c r="E485" s="8" t="s">
        <v>819</v>
      </c>
    </row>
    <row r="486" spans="2:5" ht="15.5" hidden="1" x14ac:dyDescent="0.35">
      <c r="B486" s="6" t="s">
        <v>192</v>
      </c>
      <c r="C486" s="1"/>
      <c r="D486" s="1"/>
      <c r="E486" s="8" t="s">
        <v>820</v>
      </c>
    </row>
    <row r="487" spans="2:5" ht="15.5" hidden="1" x14ac:dyDescent="0.35">
      <c r="B487" s="6" t="s">
        <v>193</v>
      </c>
      <c r="C487" s="1"/>
      <c r="D487" s="1"/>
      <c r="E487" s="8" t="s">
        <v>821</v>
      </c>
    </row>
    <row r="488" spans="2:5" ht="15.5" hidden="1" x14ac:dyDescent="0.35">
      <c r="B488" s="6" t="s">
        <v>194</v>
      </c>
      <c r="C488" s="1"/>
      <c r="D488" s="1"/>
      <c r="E488" s="8" t="s">
        <v>822</v>
      </c>
    </row>
    <row r="489" spans="2:5" ht="15.5" hidden="1" x14ac:dyDescent="0.35">
      <c r="B489" s="6" t="s">
        <v>195</v>
      </c>
      <c r="C489" s="1"/>
      <c r="D489" s="1"/>
      <c r="E489" s="8" t="s">
        <v>823</v>
      </c>
    </row>
    <row r="490" spans="2:5" ht="15.5" hidden="1" x14ac:dyDescent="0.35">
      <c r="B490" s="6" t="s">
        <v>196</v>
      </c>
      <c r="C490" s="1"/>
      <c r="D490" s="1"/>
      <c r="E490" s="8" t="s">
        <v>824</v>
      </c>
    </row>
    <row r="491" spans="2:5" ht="15.5" hidden="1" x14ac:dyDescent="0.35">
      <c r="B491" s="6" t="s">
        <v>197</v>
      </c>
      <c r="C491" s="1"/>
      <c r="D491" s="1"/>
      <c r="E491" s="8" t="s">
        <v>825</v>
      </c>
    </row>
    <row r="492" spans="2:5" ht="15.5" hidden="1" x14ac:dyDescent="0.35">
      <c r="B492" s="6" t="s">
        <v>198</v>
      </c>
      <c r="C492" s="1"/>
      <c r="D492" s="1"/>
      <c r="E492" s="8" t="s">
        <v>826</v>
      </c>
    </row>
    <row r="493" spans="2:5" ht="15.5" hidden="1" x14ac:dyDescent="0.35">
      <c r="B493" s="6" t="s">
        <v>199</v>
      </c>
      <c r="C493" s="1"/>
      <c r="D493" s="1"/>
      <c r="E493" s="8" t="s">
        <v>827</v>
      </c>
    </row>
    <row r="494" spans="2:5" ht="15.5" hidden="1" x14ac:dyDescent="0.35">
      <c r="B494" s="6" t="s">
        <v>200</v>
      </c>
      <c r="C494" s="1"/>
      <c r="D494" s="1"/>
      <c r="E494" s="8" t="s">
        <v>828</v>
      </c>
    </row>
    <row r="495" spans="2:5" ht="15.5" hidden="1" x14ac:dyDescent="0.35">
      <c r="B495" s="6" t="s">
        <v>201</v>
      </c>
      <c r="C495" s="1"/>
      <c r="D495" s="1"/>
      <c r="E495" s="8" t="s">
        <v>829</v>
      </c>
    </row>
    <row r="496" spans="2:5" ht="15.5" hidden="1" x14ac:dyDescent="0.35">
      <c r="B496" s="6" t="s">
        <v>202</v>
      </c>
      <c r="C496" s="1"/>
      <c r="D496" s="1"/>
      <c r="E496" s="8" t="s">
        <v>830</v>
      </c>
    </row>
    <row r="497" spans="2:5" ht="15.5" hidden="1" x14ac:dyDescent="0.35">
      <c r="B497" s="6" t="s">
        <v>203</v>
      </c>
      <c r="C497" s="1"/>
      <c r="D497" s="1"/>
      <c r="E497" s="8" t="s">
        <v>831</v>
      </c>
    </row>
    <row r="498" spans="2:5" ht="15.5" hidden="1" x14ac:dyDescent="0.35">
      <c r="B498" s="6" t="s">
        <v>204</v>
      </c>
      <c r="C498" s="1"/>
      <c r="D498" s="1"/>
      <c r="E498" s="8" t="s">
        <v>832</v>
      </c>
    </row>
    <row r="499" spans="2:5" ht="15.5" hidden="1" x14ac:dyDescent="0.35">
      <c r="B499" s="6" t="s">
        <v>205</v>
      </c>
      <c r="C499" s="1"/>
      <c r="D499" s="1"/>
      <c r="E499" s="8" t="s">
        <v>833</v>
      </c>
    </row>
    <row r="500" spans="2:5" ht="15.5" hidden="1" x14ac:dyDescent="0.35">
      <c r="B500" s="6" t="s">
        <v>206</v>
      </c>
      <c r="C500" s="1"/>
      <c r="D500" s="1"/>
      <c r="E500" s="8" t="s">
        <v>834</v>
      </c>
    </row>
    <row r="501" spans="2:5" ht="15.5" hidden="1" x14ac:dyDescent="0.35">
      <c r="B501" s="6" t="s">
        <v>207</v>
      </c>
      <c r="C501" s="1"/>
      <c r="D501" s="1"/>
      <c r="E501" s="8" t="s">
        <v>835</v>
      </c>
    </row>
    <row r="502" spans="2:5" ht="15.5" hidden="1" x14ac:dyDescent="0.35">
      <c r="B502" s="6" t="s">
        <v>208</v>
      </c>
      <c r="C502" s="1"/>
      <c r="D502" s="1"/>
      <c r="E502" s="8" t="s">
        <v>836</v>
      </c>
    </row>
    <row r="503" spans="2:5" ht="15.5" hidden="1" x14ac:dyDescent="0.35">
      <c r="B503" s="6" t="s">
        <v>209</v>
      </c>
      <c r="C503" s="1"/>
      <c r="D503" s="1"/>
      <c r="E503" s="8" t="s">
        <v>837</v>
      </c>
    </row>
    <row r="504" spans="2:5" ht="15.5" hidden="1" x14ac:dyDescent="0.35">
      <c r="B504" s="6" t="s">
        <v>210</v>
      </c>
      <c r="C504" s="1"/>
      <c r="D504" s="1"/>
      <c r="E504" s="8" t="s">
        <v>838</v>
      </c>
    </row>
    <row r="505" spans="2:5" ht="15.5" hidden="1" x14ac:dyDescent="0.35">
      <c r="B505" s="6" t="s">
        <v>211</v>
      </c>
      <c r="C505" s="1"/>
      <c r="D505" s="1"/>
      <c r="E505" s="8" t="s">
        <v>839</v>
      </c>
    </row>
    <row r="506" spans="2:5" ht="15.5" hidden="1" x14ac:dyDescent="0.35">
      <c r="B506" s="6" t="s">
        <v>212</v>
      </c>
      <c r="C506" s="1"/>
      <c r="D506" s="1"/>
      <c r="E506" s="8" t="s">
        <v>840</v>
      </c>
    </row>
    <row r="507" spans="2:5" ht="15.5" hidden="1" x14ac:dyDescent="0.35">
      <c r="B507" s="6" t="s">
        <v>213</v>
      </c>
      <c r="C507" s="1"/>
      <c r="D507" s="1"/>
      <c r="E507" s="8" t="s">
        <v>841</v>
      </c>
    </row>
    <row r="508" spans="2:5" ht="15.5" hidden="1" x14ac:dyDescent="0.35">
      <c r="B508" s="6" t="s">
        <v>214</v>
      </c>
      <c r="C508" s="1"/>
      <c r="D508" s="1"/>
      <c r="E508" s="8" t="s">
        <v>842</v>
      </c>
    </row>
    <row r="509" spans="2:5" ht="15.5" hidden="1" x14ac:dyDescent="0.35">
      <c r="B509" s="6" t="s">
        <v>215</v>
      </c>
      <c r="C509" s="1"/>
      <c r="D509" s="1"/>
      <c r="E509" s="8" t="s">
        <v>843</v>
      </c>
    </row>
    <row r="510" spans="2:5" ht="15.5" hidden="1" x14ac:dyDescent="0.35">
      <c r="B510" s="6" t="s">
        <v>216</v>
      </c>
      <c r="C510" s="1"/>
      <c r="D510" s="1"/>
      <c r="E510" s="8" t="s">
        <v>844</v>
      </c>
    </row>
    <row r="511" spans="2:5" ht="15.5" hidden="1" x14ac:dyDescent="0.35">
      <c r="B511" s="6" t="s">
        <v>217</v>
      </c>
      <c r="C511" s="1"/>
      <c r="D511" s="1"/>
      <c r="E511" s="8" t="s">
        <v>845</v>
      </c>
    </row>
    <row r="512" spans="2:5" ht="15.5" hidden="1" x14ac:dyDescent="0.35">
      <c r="B512" s="6" t="s">
        <v>218</v>
      </c>
      <c r="C512" s="1"/>
      <c r="D512" s="1"/>
      <c r="E512" s="8" t="s">
        <v>846</v>
      </c>
    </row>
    <row r="513" spans="2:5" ht="15.5" hidden="1" x14ac:dyDescent="0.35">
      <c r="B513" s="6" t="s">
        <v>219</v>
      </c>
      <c r="C513" s="1"/>
      <c r="D513" s="1"/>
      <c r="E513" s="8" t="s">
        <v>847</v>
      </c>
    </row>
    <row r="514" spans="2:5" ht="15.5" hidden="1" x14ac:dyDescent="0.35">
      <c r="B514" s="6" t="s">
        <v>220</v>
      </c>
      <c r="C514" s="1"/>
      <c r="D514" s="1"/>
      <c r="E514" s="8" t="s">
        <v>848</v>
      </c>
    </row>
    <row r="515" spans="2:5" ht="15.5" hidden="1" x14ac:dyDescent="0.35">
      <c r="B515" s="6" t="s">
        <v>221</v>
      </c>
      <c r="C515" s="1"/>
      <c r="D515" s="1"/>
      <c r="E515" s="8" t="s">
        <v>849</v>
      </c>
    </row>
    <row r="516" spans="2:5" ht="15.5" hidden="1" x14ac:dyDescent="0.35">
      <c r="B516" s="6" t="s">
        <v>222</v>
      </c>
      <c r="C516" s="1"/>
      <c r="D516" s="1"/>
      <c r="E516" s="8" t="s">
        <v>850</v>
      </c>
    </row>
    <row r="517" spans="2:5" ht="15.5" hidden="1" x14ac:dyDescent="0.35">
      <c r="B517" s="6" t="s">
        <v>223</v>
      </c>
      <c r="C517" s="1"/>
      <c r="D517" s="1"/>
      <c r="E517" s="8" t="s">
        <v>851</v>
      </c>
    </row>
    <row r="518" spans="2:5" ht="15.5" hidden="1" x14ac:dyDescent="0.35">
      <c r="B518" s="6" t="s">
        <v>224</v>
      </c>
      <c r="C518" s="1"/>
      <c r="D518" s="1"/>
      <c r="E518" s="8" t="s">
        <v>852</v>
      </c>
    </row>
    <row r="519" spans="2:5" ht="15.5" hidden="1" x14ac:dyDescent="0.35">
      <c r="B519" s="6" t="s">
        <v>225</v>
      </c>
      <c r="C519" s="1"/>
      <c r="D519" s="1"/>
      <c r="E519" s="8" t="s">
        <v>853</v>
      </c>
    </row>
    <row r="520" spans="2:5" ht="15.5" hidden="1" x14ac:dyDescent="0.35">
      <c r="B520" s="6" t="s">
        <v>226</v>
      </c>
      <c r="C520" s="1"/>
      <c r="D520" s="1"/>
      <c r="E520" s="8" t="s">
        <v>854</v>
      </c>
    </row>
    <row r="521" spans="2:5" ht="15.5" hidden="1" x14ac:dyDescent="0.35">
      <c r="B521" s="6" t="s">
        <v>227</v>
      </c>
      <c r="C521" s="1"/>
      <c r="D521" s="1"/>
      <c r="E521" s="8" t="s">
        <v>855</v>
      </c>
    </row>
    <row r="522" spans="2:5" ht="15.5" hidden="1" x14ac:dyDescent="0.35">
      <c r="B522" s="6" t="s">
        <v>228</v>
      </c>
      <c r="C522" s="1"/>
      <c r="D522" s="1"/>
      <c r="E522" s="8" t="s">
        <v>856</v>
      </c>
    </row>
    <row r="523" spans="2:5" ht="15.5" hidden="1" x14ac:dyDescent="0.35">
      <c r="B523" s="6" t="s">
        <v>229</v>
      </c>
      <c r="C523" s="1"/>
      <c r="D523" s="1"/>
      <c r="E523" s="8" t="s">
        <v>857</v>
      </c>
    </row>
    <row r="524" spans="2:5" ht="15.5" hidden="1" x14ac:dyDescent="0.35">
      <c r="B524" s="6" t="s">
        <v>230</v>
      </c>
      <c r="C524" s="1"/>
      <c r="D524" s="1"/>
      <c r="E524" s="8" t="s">
        <v>858</v>
      </c>
    </row>
    <row r="525" spans="2:5" ht="15.5" hidden="1" x14ac:dyDescent="0.35">
      <c r="B525" s="6" t="s">
        <v>231</v>
      </c>
      <c r="C525" s="1"/>
      <c r="D525" s="1"/>
      <c r="E525" s="8" t="s">
        <v>859</v>
      </c>
    </row>
    <row r="526" spans="2:5" ht="15.5" hidden="1" x14ac:dyDescent="0.35">
      <c r="B526" s="6" t="s">
        <v>232</v>
      </c>
      <c r="C526" s="1"/>
      <c r="D526" s="1"/>
      <c r="E526" s="8" t="s">
        <v>860</v>
      </c>
    </row>
    <row r="527" spans="2:5" ht="15.5" hidden="1" x14ac:dyDescent="0.35">
      <c r="B527" s="6" t="s">
        <v>233</v>
      </c>
      <c r="C527" s="1"/>
      <c r="D527" s="1"/>
      <c r="E527" s="8" t="s">
        <v>861</v>
      </c>
    </row>
    <row r="528" spans="2:5" ht="15.5" hidden="1" x14ac:dyDescent="0.35">
      <c r="B528" s="6" t="s">
        <v>234</v>
      </c>
      <c r="C528" s="1"/>
      <c r="D528" s="1"/>
      <c r="E528" s="8" t="s">
        <v>862</v>
      </c>
    </row>
    <row r="529" spans="2:5" ht="15.5" hidden="1" x14ac:dyDescent="0.35">
      <c r="B529" s="6" t="s">
        <v>235</v>
      </c>
      <c r="C529" s="1"/>
      <c r="D529" s="1"/>
      <c r="E529" s="8" t="s">
        <v>863</v>
      </c>
    </row>
    <row r="530" spans="2:5" ht="15.5" hidden="1" x14ac:dyDescent="0.35">
      <c r="B530" s="6" t="s">
        <v>236</v>
      </c>
      <c r="C530" s="1"/>
      <c r="D530" s="1"/>
      <c r="E530" s="8" t="s">
        <v>864</v>
      </c>
    </row>
    <row r="531" spans="2:5" ht="15.5" hidden="1" x14ac:dyDescent="0.35">
      <c r="B531" s="6" t="s">
        <v>237</v>
      </c>
      <c r="C531" s="1"/>
      <c r="D531" s="1"/>
      <c r="E531" s="8" t="s">
        <v>865</v>
      </c>
    </row>
    <row r="532" spans="2:5" ht="15.5" hidden="1" x14ac:dyDescent="0.35">
      <c r="B532" s="6" t="s">
        <v>238</v>
      </c>
      <c r="C532" s="1"/>
      <c r="D532" s="1"/>
      <c r="E532" s="8" t="s">
        <v>866</v>
      </c>
    </row>
    <row r="533" spans="2:5" ht="15.5" hidden="1" x14ac:dyDescent="0.35">
      <c r="B533" s="6" t="s">
        <v>239</v>
      </c>
      <c r="C533" s="1"/>
      <c r="D533" s="1"/>
      <c r="E533" s="8" t="s">
        <v>867</v>
      </c>
    </row>
    <row r="534" spans="2:5" ht="15.5" hidden="1" x14ac:dyDescent="0.35">
      <c r="B534" s="6" t="s">
        <v>240</v>
      </c>
      <c r="C534" s="1"/>
      <c r="D534" s="1"/>
      <c r="E534" s="8" t="s">
        <v>868</v>
      </c>
    </row>
    <row r="535" spans="2:5" ht="15.5" hidden="1" x14ac:dyDescent="0.35">
      <c r="B535" s="6" t="s">
        <v>241</v>
      </c>
      <c r="C535" s="1"/>
      <c r="D535" s="1"/>
      <c r="E535" s="8" t="s">
        <v>869</v>
      </c>
    </row>
    <row r="536" spans="2:5" ht="15.5" hidden="1" x14ac:dyDescent="0.35">
      <c r="B536" s="6" t="s">
        <v>242</v>
      </c>
      <c r="C536" s="1"/>
      <c r="D536" s="1"/>
      <c r="E536" s="8" t="s">
        <v>870</v>
      </c>
    </row>
    <row r="537" spans="2:5" ht="15.5" hidden="1" x14ac:dyDescent="0.35">
      <c r="B537" s="6" t="s">
        <v>243</v>
      </c>
      <c r="C537" s="1"/>
      <c r="D537" s="1"/>
      <c r="E537" s="8" t="s">
        <v>871</v>
      </c>
    </row>
    <row r="538" spans="2:5" ht="15.5" hidden="1" x14ac:dyDescent="0.35">
      <c r="B538" s="6" t="s">
        <v>244</v>
      </c>
      <c r="C538" s="1"/>
      <c r="D538" s="1"/>
      <c r="E538" s="8" t="s">
        <v>872</v>
      </c>
    </row>
    <row r="539" spans="2:5" ht="15.5" hidden="1" x14ac:dyDescent="0.35">
      <c r="B539" s="6" t="s">
        <v>245</v>
      </c>
      <c r="C539" s="1"/>
      <c r="D539" s="1"/>
      <c r="E539" s="8" t="s">
        <v>873</v>
      </c>
    </row>
    <row r="540" spans="2:5" ht="15.5" hidden="1" x14ac:dyDescent="0.35">
      <c r="B540" s="6" t="s">
        <v>246</v>
      </c>
      <c r="C540" s="1"/>
      <c r="D540" s="1"/>
      <c r="E540" s="8" t="s">
        <v>874</v>
      </c>
    </row>
    <row r="541" spans="2:5" ht="15.5" hidden="1" x14ac:dyDescent="0.35">
      <c r="B541" s="6" t="s">
        <v>247</v>
      </c>
      <c r="C541" s="1"/>
      <c r="D541" s="1"/>
      <c r="E541" s="8" t="s">
        <v>875</v>
      </c>
    </row>
    <row r="542" spans="2:5" ht="15.5" hidden="1" x14ac:dyDescent="0.35">
      <c r="B542" s="6" t="s">
        <v>248</v>
      </c>
      <c r="C542" s="1"/>
      <c r="D542" s="1"/>
      <c r="E542" s="8" t="s">
        <v>876</v>
      </c>
    </row>
    <row r="543" spans="2:5" ht="15.5" hidden="1" x14ac:dyDescent="0.35">
      <c r="B543" s="6" t="s">
        <v>249</v>
      </c>
      <c r="C543" s="1"/>
      <c r="D543" s="1"/>
      <c r="E543" s="8" t="s">
        <v>877</v>
      </c>
    </row>
    <row r="544" spans="2:5" ht="15.5" hidden="1" x14ac:dyDescent="0.35">
      <c r="B544" s="6" t="s">
        <v>250</v>
      </c>
      <c r="C544" s="1"/>
      <c r="D544" s="1"/>
      <c r="E544" s="8" t="s">
        <v>878</v>
      </c>
    </row>
    <row r="545" spans="2:5" ht="15.5" hidden="1" x14ac:dyDescent="0.35">
      <c r="B545" s="6" t="s">
        <v>251</v>
      </c>
      <c r="C545" s="1"/>
      <c r="D545" s="1"/>
      <c r="E545" s="8" t="s">
        <v>879</v>
      </c>
    </row>
    <row r="546" spans="2:5" ht="15.5" hidden="1" x14ac:dyDescent="0.35">
      <c r="B546" s="6" t="s">
        <v>252</v>
      </c>
      <c r="C546" s="1"/>
      <c r="D546" s="1"/>
      <c r="E546" s="8" t="s">
        <v>880</v>
      </c>
    </row>
    <row r="547" spans="2:5" ht="15.5" hidden="1" x14ac:dyDescent="0.35">
      <c r="B547" s="6" t="s">
        <v>253</v>
      </c>
      <c r="C547" s="1"/>
      <c r="D547" s="1"/>
      <c r="E547" s="8" t="s">
        <v>881</v>
      </c>
    </row>
    <row r="548" spans="2:5" ht="15.5" hidden="1" x14ac:dyDescent="0.35">
      <c r="B548" s="6" t="s">
        <v>254</v>
      </c>
      <c r="C548" s="1"/>
      <c r="D548" s="1"/>
      <c r="E548" s="8" t="s">
        <v>882</v>
      </c>
    </row>
    <row r="549" spans="2:5" ht="15.5" hidden="1" x14ac:dyDescent="0.35">
      <c r="B549" s="6" t="s">
        <v>255</v>
      </c>
      <c r="C549" s="1"/>
      <c r="D549" s="1"/>
      <c r="E549" s="8" t="s">
        <v>883</v>
      </c>
    </row>
    <row r="550" spans="2:5" ht="15.5" hidden="1" x14ac:dyDescent="0.35">
      <c r="B550" s="6" t="s">
        <v>256</v>
      </c>
      <c r="C550" s="1"/>
      <c r="D550" s="1"/>
      <c r="E550" s="8" t="s">
        <v>884</v>
      </c>
    </row>
    <row r="551" spans="2:5" ht="15.5" hidden="1" x14ac:dyDescent="0.35">
      <c r="B551" s="6" t="s">
        <v>257</v>
      </c>
      <c r="C551" s="1"/>
      <c r="D551" s="1"/>
      <c r="E551" s="8" t="s">
        <v>885</v>
      </c>
    </row>
    <row r="552" spans="2:5" ht="15.5" hidden="1" x14ac:dyDescent="0.35">
      <c r="B552" s="6" t="s">
        <v>258</v>
      </c>
      <c r="C552" s="1"/>
      <c r="D552" s="1"/>
      <c r="E552" s="8" t="s">
        <v>886</v>
      </c>
    </row>
    <row r="553" spans="2:5" ht="15.5" hidden="1" x14ac:dyDescent="0.35">
      <c r="B553" s="6" t="s">
        <v>259</v>
      </c>
      <c r="C553" s="1"/>
      <c r="D553" s="1"/>
      <c r="E553" s="8" t="s">
        <v>887</v>
      </c>
    </row>
    <row r="554" spans="2:5" ht="15.5" hidden="1" x14ac:dyDescent="0.35">
      <c r="B554" s="6" t="s">
        <v>260</v>
      </c>
      <c r="C554" s="1"/>
      <c r="D554" s="1"/>
      <c r="E554" s="8" t="s">
        <v>888</v>
      </c>
    </row>
    <row r="555" spans="2:5" ht="15.5" hidden="1" x14ac:dyDescent="0.35">
      <c r="B555" s="6" t="s">
        <v>261</v>
      </c>
      <c r="C555" s="1"/>
      <c r="D555" s="1"/>
      <c r="E555" s="8" t="s">
        <v>889</v>
      </c>
    </row>
    <row r="556" spans="2:5" ht="15.5" hidden="1" x14ac:dyDescent="0.35">
      <c r="B556" s="6" t="s">
        <v>262</v>
      </c>
      <c r="C556" s="1"/>
      <c r="D556" s="1"/>
      <c r="E556" s="8" t="s">
        <v>890</v>
      </c>
    </row>
    <row r="557" spans="2:5" ht="15.5" hidden="1" x14ac:dyDescent="0.35">
      <c r="B557" s="6" t="s">
        <v>263</v>
      </c>
      <c r="C557" s="1"/>
      <c r="D557" s="1"/>
      <c r="E557" s="8" t="s">
        <v>891</v>
      </c>
    </row>
    <row r="558" spans="2:5" ht="15.5" hidden="1" x14ac:dyDescent="0.35">
      <c r="B558" s="6" t="s">
        <v>264</v>
      </c>
      <c r="C558" s="1"/>
      <c r="D558" s="1"/>
      <c r="E558" s="8" t="s">
        <v>892</v>
      </c>
    </row>
    <row r="559" spans="2:5" ht="15.5" hidden="1" x14ac:dyDescent="0.35">
      <c r="B559" s="6" t="s">
        <v>265</v>
      </c>
      <c r="C559" s="1"/>
      <c r="D559" s="1"/>
      <c r="E559" s="8" t="s">
        <v>893</v>
      </c>
    </row>
    <row r="560" spans="2:5" ht="15.5" hidden="1" x14ac:dyDescent="0.35">
      <c r="B560" s="6" t="s">
        <v>266</v>
      </c>
      <c r="C560" s="1"/>
      <c r="D560" s="1"/>
      <c r="E560" s="8" t="s">
        <v>894</v>
      </c>
    </row>
    <row r="561" spans="2:5" ht="15.5" hidden="1" x14ac:dyDescent="0.35">
      <c r="B561" s="6" t="s">
        <v>267</v>
      </c>
      <c r="C561" s="1"/>
      <c r="D561" s="1"/>
      <c r="E561" s="8" t="s">
        <v>895</v>
      </c>
    </row>
    <row r="562" spans="2:5" ht="15.5" hidden="1" x14ac:dyDescent="0.35">
      <c r="B562" s="6" t="s">
        <v>268</v>
      </c>
      <c r="C562" s="1"/>
      <c r="D562" s="1"/>
      <c r="E562" s="8" t="s">
        <v>896</v>
      </c>
    </row>
    <row r="563" spans="2:5" ht="15.5" hidden="1" x14ac:dyDescent="0.35">
      <c r="B563" s="6" t="s">
        <v>269</v>
      </c>
      <c r="C563" s="1"/>
      <c r="D563" s="1"/>
      <c r="E563" s="8" t="s">
        <v>897</v>
      </c>
    </row>
    <row r="564" spans="2:5" ht="15.5" hidden="1" x14ac:dyDescent="0.35">
      <c r="B564" s="6" t="s">
        <v>270</v>
      </c>
      <c r="C564" s="1"/>
      <c r="D564" s="1"/>
      <c r="E564" s="8" t="s">
        <v>898</v>
      </c>
    </row>
    <row r="565" spans="2:5" ht="15.5" hidden="1" x14ac:dyDescent="0.35">
      <c r="B565" s="6" t="s">
        <v>271</v>
      </c>
      <c r="C565" s="1"/>
      <c r="D565" s="1"/>
      <c r="E565" s="8" t="s">
        <v>899</v>
      </c>
    </row>
    <row r="566" spans="2:5" ht="15.5" hidden="1" x14ac:dyDescent="0.35">
      <c r="B566" s="6" t="s">
        <v>272</v>
      </c>
      <c r="C566" s="1"/>
      <c r="D566" s="1"/>
      <c r="E566" s="8" t="s">
        <v>900</v>
      </c>
    </row>
    <row r="567" spans="2:5" ht="15.5" hidden="1" x14ac:dyDescent="0.35">
      <c r="B567" s="6" t="s">
        <v>273</v>
      </c>
      <c r="C567" s="1"/>
      <c r="D567" s="1"/>
      <c r="E567" s="8" t="s">
        <v>901</v>
      </c>
    </row>
    <row r="568" spans="2:5" ht="15.5" hidden="1" x14ac:dyDescent="0.35">
      <c r="B568" s="6" t="s">
        <v>274</v>
      </c>
      <c r="C568" s="1"/>
      <c r="D568" s="1"/>
      <c r="E568" s="8" t="s">
        <v>902</v>
      </c>
    </row>
    <row r="569" spans="2:5" ht="15.5" hidden="1" x14ac:dyDescent="0.35">
      <c r="B569" s="6" t="s">
        <v>275</v>
      </c>
      <c r="C569" s="1"/>
      <c r="D569" s="1"/>
      <c r="E569" s="8" t="s">
        <v>903</v>
      </c>
    </row>
    <row r="570" spans="2:5" ht="15.5" hidden="1" x14ac:dyDescent="0.35">
      <c r="B570" s="6" t="s">
        <v>276</v>
      </c>
      <c r="C570" s="1"/>
      <c r="D570" s="1"/>
      <c r="E570" s="8" t="s">
        <v>904</v>
      </c>
    </row>
    <row r="571" spans="2:5" ht="15.5" hidden="1" x14ac:dyDescent="0.35">
      <c r="B571" s="6" t="s">
        <v>277</v>
      </c>
      <c r="C571" s="1"/>
      <c r="D571" s="1"/>
      <c r="E571" s="8" t="s">
        <v>905</v>
      </c>
    </row>
    <row r="572" spans="2:5" ht="15.5" hidden="1" x14ac:dyDescent="0.35">
      <c r="B572" s="6" t="s">
        <v>278</v>
      </c>
      <c r="C572" s="1"/>
      <c r="D572" s="1"/>
      <c r="E572" s="8" t="s">
        <v>906</v>
      </c>
    </row>
    <row r="573" spans="2:5" ht="15.5" hidden="1" x14ac:dyDescent="0.35">
      <c r="B573" s="6" t="s">
        <v>279</v>
      </c>
      <c r="C573" s="1"/>
      <c r="D573" s="1"/>
      <c r="E573" s="8" t="s">
        <v>907</v>
      </c>
    </row>
    <row r="574" spans="2:5" ht="15.5" hidden="1" x14ac:dyDescent="0.35">
      <c r="B574" s="6" t="s">
        <v>280</v>
      </c>
      <c r="C574" s="1"/>
      <c r="D574" s="1"/>
      <c r="E574" s="8" t="s">
        <v>908</v>
      </c>
    </row>
    <row r="575" spans="2:5" ht="15.5" hidden="1" x14ac:dyDescent="0.35">
      <c r="B575" s="6" t="s">
        <v>281</v>
      </c>
      <c r="C575" s="1"/>
      <c r="D575" s="1"/>
      <c r="E575" s="8" t="s">
        <v>909</v>
      </c>
    </row>
    <row r="576" spans="2:5" ht="15.5" hidden="1" x14ac:dyDescent="0.35">
      <c r="B576" s="6" t="s">
        <v>282</v>
      </c>
      <c r="C576" s="1"/>
      <c r="D576" s="1"/>
      <c r="E576" s="8" t="s">
        <v>910</v>
      </c>
    </row>
    <row r="577" spans="2:5" ht="15.5" hidden="1" x14ac:dyDescent="0.35">
      <c r="B577" s="6" t="s">
        <v>283</v>
      </c>
      <c r="C577" s="1"/>
      <c r="D577" s="1"/>
      <c r="E577" s="8" t="s">
        <v>911</v>
      </c>
    </row>
    <row r="578" spans="2:5" ht="15.5" hidden="1" x14ac:dyDescent="0.35">
      <c r="B578" s="6" t="s">
        <v>284</v>
      </c>
      <c r="C578" s="1"/>
      <c r="D578" s="1"/>
      <c r="E578" s="8" t="s">
        <v>912</v>
      </c>
    </row>
    <row r="579" spans="2:5" ht="15.5" hidden="1" x14ac:dyDescent="0.35">
      <c r="B579" s="6" t="s">
        <v>285</v>
      </c>
      <c r="C579" s="1"/>
      <c r="D579" s="1"/>
      <c r="E579" s="8" t="s">
        <v>913</v>
      </c>
    </row>
    <row r="580" spans="2:5" ht="15.5" hidden="1" x14ac:dyDescent="0.35">
      <c r="B580" s="6" t="s">
        <v>286</v>
      </c>
      <c r="C580" s="1"/>
      <c r="D580" s="1"/>
      <c r="E580" s="8" t="s">
        <v>914</v>
      </c>
    </row>
    <row r="581" spans="2:5" ht="15.5" hidden="1" x14ac:dyDescent="0.35">
      <c r="B581" s="6" t="s">
        <v>287</v>
      </c>
      <c r="C581" s="1"/>
      <c r="D581" s="1"/>
      <c r="E581" s="8" t="s">
        <v>915</v>
      </c>
    </row>
    <row r="582" spans="2:5" ht="15.5" hidden="1" x14ac:dyDescent="0.35">
      <c r="B582" s="6" t="s">
        <v>288</v>
      </c>
      <c r="C582" s="1"/>
      <c r="D582" s="1"/>
      <c r="E582" s="8" t="s">
        <v>916</v>
      </c>
    </row>
    <row r="583" spans="2:5" ht="15.5" hidden="1" x14ac:dyDescent="0.35">
      <c r="B583" s="6" t="s">
        <v>289</v>
      </c>
      <c r="C583" s="1"/>
      <c r="D583" s="1"/>
      <c r="E583" s="8" t="s">
        <v>917</v>
      </c>
    </row>
    <row r="584" spans="2:5" ht="15.5" hidden="1" x14ac:dyDescent="0.35">
      <c r="B584" s="6" t="s">
        <v>290</v>
      </c>
      <c r="C584" s="1"/>
      <c r="D584" s="1"/>
      <c r="E584" s="8" t="s">
        <v>918</v>
      </c>
    </row>
    <row r="585" spans="2:5" ht="15.5" hidden="1" x14ac:dyDescent="0.35">
      <c r="B585" s="6" t="s">
        <v>291</v>
      </c>
      <c r="C585" s="1"/>
      <c r="D585" s="1"/>
      <c r="E585" s="8" t="s">
        <v>919</v>
      </c>
    </row>
    <row r="586" spans="2:5" ht="15.5" hidden="1" x14ac:dyDescent="0.35">
      <c r="B586" s="6" t="s">
        <v>292</v>
      </c>
      <c r="C586" s="1"/>
      <c r="D586" s="1"/>
      <c r="E586" s="8" t="s">
        <v>920</v>
      </c>
    </row>
    <row r="587" spans="2:5" ht="15.5" hidden="1" x14ac:dyDescent="0.35">
      <c r="B587" s="6" t="s">
        <v>293</v>
      </c>
      <c r="C587" s="1"/>
      <c r="D587" s="1"/>
      <c r="E587" s="8" t="s">
        <v>921</v>
      </c>
    </row>
    <row r="588" spans="2:5" ht="15.5" hidden="1" x14ac:dyDescent="0.35">
      <c r="B588" s="6" t="s">
        <v>294</v>
      </c>
      <c r="C588" s="1"/>
      <c r="D588" s="1"/>
      <c r="E588" s="8" t="s">
        <v>922</v>
      </c>
    </row>
    <row r="589" spans="2:5" ht="15.5" hidden="1" x14ac:dyDescent="0.35">
      <c r="B589" s="6" t="s">
        <v>295</v>
      </c>
      <c r="C589" s="1"/>
      <c r="D589" s="1"/>
      <c r="E589" s="8" t="s">
        <v>923</v>
      </c>
    </row>
    <row r="590" spans="2:5" ht="15.5" hidden="1" x14ac:dyDescent="0.35">
      <c r="B590" s="6" t="s">
        <v>296</v>
      </c>
      <c r="C590" s="1"/>
      <c r="D590" s="1"/>
      <c r="E590" s="8" t="s">
        <v>924</v>
      </c>
    </row>
    <row r="591" spans="2:5" ht="15.5" hidden="1" x14ac:dyDescent="0.35">
      <c r="B591" s="6" t="s">
        <v>297</v>
      </c>
      <c r="C591" s="1"/>
      <c r="D591" s="1"/>
      <c r="E591" s="8" t="s">
        <v>925</v>
      </c>
    </row>
    <row r="592" spans="2:5" ht="15.5" hidden="1" x14ac:dyDescent="0.35">
      <c r="B592" s="6" t="s">
        <v>298</v>
      </c>
      <c r="C592" s="1"/>
      <c r="D592" s="1"/>
      <c r="E592" s="8" t="s">
        <v>926</v>
      </c>
    </row>
    <row r="593" spans="2:5" ht="15.5" hidden="1" x14ac:dyDescent="0.35">
      <c r="B593" s="6" t="s">
        <v>299</v>
      </c>
      <c r="C593" s="1"/>
      <c r="D593" s="1"/>
      <c r="E593" s="8" t="s">
        <v>927</v>
      </c>
    </row>
    <row r="594" spans="2:5" ht="15.5" hidden="1" x14ac:dyDescent="0.35">
      <c r="B594" s="6" t="s">
        <v>300</v>
      </c>
      <c r="C594" s="1"/>
      <c r="D594" s="1"/>
      <c r="E594" s="8" t="s">
        <v>2188</v>
      </c>
    </row>
    <row r="595" spans="2:5" ht="15.5" hidden="1" x14ac:dyDescent="0.35">
      <c r="B595" s="6" t="s">
        <v>301</v>
      </c>
      <c r="C595" s="1"/>
      <c r="D595" s="1"/>
      <c r="E595" s="8" t="s">
        <v>928</v>
      </c>
    </row>
    <row r="596" spans="2:5" ht="15.5" hidden="1" x14ac:dyDescent="0.35">
      <c r="B596" s="6" t="s">
        <v>302</v>
      </c>
      <c r="C596" s="1"/>
      <c r="D596" s="1"/>
      <c r="E596" s="8" t="s">
        <v>929</v>
      </c>
    </row>
    <row r="597" spans="2:5" ht="15.5" hidden="1" x14ac:dyDescent="0.35">
      <c r="B597" s="6" t="s">
        <v>303</v>
      </c>
      <c r="C597" s="1"/>
      <c r="D597" s="1"/>
      <c r="E597" s="8" t="s">
        <v>930</v>
      </c>
    </row>
    <row r="598" spans="2:5" ht="15.5" hidden="1" x14ac:dyDescent="0.35">
      <c r="B598" s="6" t="s">
        <v>304</v>
      </c>
      <c r="C598" s="1"/>
      <c r="D598" s="1"/>
      <c r="E598" s="8" t="s">
        <v>931</v>
      </c>
    </row>
    <row r="599" spans="2:5" ht="15.5" hidden="1" x14ac:dyDescent="0.35">
      <c r="B599" s="6" t="s">
        <v>305</v>
      </c>
      <c r="C599" s="1"/>
      <c r="D599" s="1"/>
      <c r="E599" s="8" t="s">
        <v>932</v>
      </c>
    </row>
    <row r="600" spans="2:5" ht="15.5" hidden="1" x14ac:dyDescent="0.35">
      <c r="B600" s="6" t="s">
        <v>306</v>
      </c>
      <c r="C600" s="1"/>
      <c r="D600" s="1"/>
      <c r="E600" s="8" t="s">
        <v>933</v>
      </c>
    </row>
    <row r="601" spans="2:5" ht="15.5" hidden="1" x14ac:dyDescent="0.35">
      <c r="B601" s="6" t="s">
        <v>307</v>
      </c>
      <c r="C601" s="1"/>
      <c r="D601" s="1"/>
      <c r="E601" s="8" t="s">
        <v>934</v>
      </c>
    </row>
    <row r="602" spans="2:5" ht="15.5" hidden="1" x14ac:dyDescent="0.35">
      <c r="B602" s="5" t="s">
        <v>1708</v>
      </c>
      <c r="C602" s="1"/>
      <c r="D602" s="1"/>
      <c r="E602" s="8" t="s">
        <v>935</v>
      </c>
    </row>
    <row r="603" spans="2:5" ht="15.5" hidden="1" x14ac:dyDescent="0.35">
      <c r="B603" s="6" t="s">
        <v>308</v>
      </c>
      <c r="C603" s="1"/>
      <c r="D603" s="1"/>
      <c r="E603" s="8" t="s">
        <v>936</v>
      </c>
    </row>
    <row r="604" spans="2:5" ht="15.5" hidden="1" x14ac:dyDescent="0.35">
      <c r="B604" s="6" t="s">
        <v>309</v>
      </c>
      <c r="C604" s="1"/>
      <c r="D604" s="1"/>
      <c r="E604" s="8" t="s">
        <v>937</v>
      </c>
    </row>
    <row r="605" spans="2:5" ht="15.5" hidden="1" x14ac:dyDescent="0.35">
      <c r="B605" s="6" t="s">
        <v>310</v>
      </c>
      <c r="C605" s="1"/>
      <c r="D605" s="1"/>
      <c r="E605" s="8" t="s">
        <v>938</v>
      </c>
    </row>
    <row r="606" spans="2:5" ht="15.5" hidden="1" x14ac:dyDescent="0.35">
      <c r="B606" s="6" t="s">
        <v>311</v>
      </c>
      <c r="C606" s="1"/>
      <c r="D606" s="1"/>
      <c r="E606" s="8" t="s">
        <v>939</v>
      </c>
    </row>
    <row r="607" spans="2:5" ht="15.5" hidden="1" x14ac:dyDescent="0.35">
      <c r="B607" s="6" t="s">
        <v>312</v>
      </c>
      <c r="C607" s="1"/>
      <c r="D607" s="1"/>
      <c r="E607" s="8" t="s">
        <v>940</v>
      </c>
    </row>
    <row r="608" spans="2:5" ht="15.5" hidden="1" x14ac:dyDescent="0.35">
      <c r="B608" s="6" t="s">
        <v>313</v>
      </c>
      <c r="C608" s="1"/>
      <c r="D608" s="1"/>
      <c r="E608" s="8" t="s">
        <v>941</v>
      </c>
    </row>
    <row r="609" spans="2:5" ht="15.5" hidden="1" x14ac:dyDescent="0.35">
      <c r="B609" s="6" t="s">
        <v>314</v>
      </c>
      <c r="C609" s="1"/>
      <c r="D609" s="1"/>
      <c r="E609" s="8" t="s">
        <v>942</v>
      </c>
    </row>
    <row r="610" spans="2:5" ht="15.5" hidden="1" x14ac:dyDescent="0.35">
      <c r="B610" s="6" t="s">
        <v>315</v>
      </c>
      <c r="C610" s="1"/>
      <c r="D610" s="1"/>
      <c r="E610" s="8" t="s">
        <v>943</v>
      </c>
    </row>
    <row r="611" spans="2:5" ht="15.5" hidden="1" x14ac:dyDescent="0.35">
      <c r="B611" s="6" t="s">
        <v>316</v>
      </c>
      <c r="C611" s="1"/>
      <c r="D611" s="1"/>
      <c r="E611" s="8" t="s">
        <v>944</v>
      </c>
    </row>
    <row r="612" spans="2:5" ht="15.5" hidden="1" x14ac:dyDescent="0.35">
      <c r="B612" s="6" t="s">
        <v>317</v>
      </c>
      <c r="C612" s="1"/>
      <c r="D612" s="1"/>
      <c r="E612" s="8" t="s">
        <v>945</v>
      </c>
    </row>
    <row r="613" spans="2:5" ht="15.5" hidden="1" x14ac:dyDescent="0.35">
      <c r="B613" s="6" t="s">
        <v>318</v>
      </c>
      <c r="C613" s="1"/>
      <c r="D613" s="1"/>
      <c r="E613" s="7" t="s">
        <v>946</v>
      </c>
    </row>
    <row r="614" spans="2:5" ht="15.5" hidden="1" x14ac:dyDescent="0.35">
      <c r="B614" s="6" t="s">
        <v>319</v>
      </c>
      <c r="C614" s="1"/>
      <c r="D614" s="1"/>
      <c r="E614" s="8" t="s">
        <v>947</v>
      </c>
    </row>
    <row r="615" spans="2:5" ht="15.5" hidden="1" x14ac:dyDescent="0.35">
      <c r="B615" s="5" t="s">
        <v>1709</v>
      </c>
      <c r="C615" s="1"/>
      <c r="D615" s="1"/>
      <c r="E615" s="8" t="s">
        <v>948</v>
      </c>
    </row>
    <row r="616" spans="2:5" ht="15.5" hidden="1" x14ac:dyDescent="0.35">
      <c r="B616" s="6" t="s">
        <v>320</v>
      </c>
      <c r="C616" s="1"/>
      <c r="D616" s="1"/>
      <c r="E616" s="8" t="s">
        <v>949</v>
      </c>
    </row>
    <row r="617" spans="2:5" ht="15.5" hidden="1" x14ac:dyDescent="0.35">
      <c r="B617" s="6" t="s">
        <v>321</v>
      </c>
      <c r="C617" s="1"/>
      <c r="D617" s="1"/>
      <c r="E617" s="8" t="s">
        <v>950</v>
      </c>
    </row>
    <row r="618" spans="2:5" ht="15.5" hidden="1" x14ac:dyDescent="0.35">
      <c r="B618" s="6" t="s">
        <v>322</v>
      </c>
      <c r="C618" s="1"/>
      <c r="D618" s="1"/>
      <c r="E618" s="8" t="s">
        <v>951</v>
      </c>
    </row>
    <row r="619" spans="2:5" ht="15.5" hidden="1" x14ac:dyDescent="0.35">
      <c r="B619" s="6" t="s">
        <v>323</v>
      </c>
      <c r="C619" s="1"/>
      <c r="D619" s="1"/>
      <c r="E619" s="8" t="s">
        <v>952</v>
      </c>
    </row>
    <row r="620" spans="2:5" ht="15.5" hidden="1" x14ac:dyDescent="0.35">
      <c r="B620" s="6" t="s">
        <v>324</v>
      </c>
      <c r="C620" s="1"/>
      <c r="D620" s="1"/>
      <c r="E620" s="8" t="s">
        <v>953</v>
      </c>
    </row>
    <row r="621" spans="2:5" ht="15.5" hidden="1" x14ac:dyDescent="0.35">
      <c r="B621" s="6" t="s">
        <v>325</v>
      </c>
      <c r="C621" s="1"/>
      <c r="D621" s="1"/>
      <c r="E621" s="8" t="s">
        <v>954</v>
      </c>
    </row>
    <row r="622" spans="2:5" ht="15.5" hidden="1" x14ac:dyDescent="0.35">
      <c r="B622" s="6" t="s">
        <v>326</v>
      </c>
      <c r="C622" s="1"/>
      <c r="D622" s="1"/>
      <c r="E622" s="8" t="s">
        <v>955</v>
      </c>
    </row>
    <row r="623" spans="2:5" ht="15.5" hidden="1" x14ac:dyDescent="0.35">
      <c r="B623" s="6" t="s">
        <v>327</v>
      </c>
      <c r="C623" s="1"/>
      <c r="D623" s="1"/>
      <c r="E623" s="8" t="s">
        <v>956</v>
      </c>
    </row>
    <row r="624" spans="2:5" ht="15.5" hidden="1" x14ac:dyDescent="0.35">
      <c r="B624" s="6" t="s">
        <v>328</v>
      </c>
      <c r="C624" s="1"/>
      <c r="D624" s="1"/>
      <c r="E624" s="8" t="s">
        <v>957</v>
      </c>
    </row>
    <row r="625" spans="2:5" ht="15.5" hidden="1" x14ac:dyDescent="0.35">
      <c r="B625" s="5" t="s">
        <v>1710</v>
      </c>
      <c r="C625" s="1"/>
      <c r="D625" s="1"/>
      <c r="E625" s="8" t="s">
        <v>958</v>
      </c>
    </row>
    <row r="626" spans="2:5" ht="15.5" hidden="1" x14ac:dyDescent="0.35">
      <c r="B626" s="6" t="s">
        <v>329</v>
      </c>
      <c r="C626" s="1"/>
      <c r="D626" s="1"/>
      <c r="E626" s="8" t="s">
        <v>959</v>
      </c>
    </row>
    <row r="627" spans="2:5" ht="15.5" hidden="1" x14ac:dyDescent="0.35">
      <c r="B627" s="6" t="s">
        <v>330</v>
      </c>
      <c r="C627" s="1"/>
      <c r="D627" s="1"/>
      <c r="E627" s="8" t="s">
        <v>960</v>
      </c>
    </row>
    <row r="628" spans="2:5" ht="15.5" hidden="1" x14ac:dyDescent="0.35">
      <c r="B628" s="6" t="s">
        <v>331</v>
      </c>
      <c r="C628" s="1"/>
      <c r="D628" s="1"/>
      <c r="E628" s="8" t="s">
        <v>961</v>
      </c>
    </row>
    <row r="629" spans="2:5" ht="15.5" hidden="1" x14ac:dyDescent="0.35">
      <c r="B629" s="6" t="s">
        <v>332</v>
      </c>
      <c r="C629" s="1"/>
      <c r="D629" s="1"/>
      <c r="E629" s="8" t="s">
        <v>962</v>
      </c>
    </row>
    <row r="630" spans="2:5" ht="15.5" hidden="1" x14ac:dyDescent="0.35">
      <c r="B630" s="6" t="s">
        <v>333</v>
      </c>
      <c r="C630" s="1"/>
      <c r="D630" s="1"/>
      <c r="E630" s="8" t="s">
        <v>963</v>
      </c>
    </row>
    <row r="631" spans="2:5" ht="15.5" hidden="1" x14ac:dyDescent="0.35">
      <c r="B631" s="6" t="s">
        <v>334</v>
      </c>
      <c r="C631" s="1"/>
      <c r="D631" s="1"/>
      <c r="E631" s="8" t="s">
        <v>964</v>
      </c>
    </row>
    <row r="632" spans="2:5" ht="15.5" hidden="1" x14ac:dyDescent="0.35">
      <c r="B632" s="6" t="s">
        <v>335</v>
      </c>
      <c r="C632" s="1"/>
      <c r="D632" s="1"/>
      <c r="E632" s="8" t="s">
        <v>965</v>
      </c>
    </row>
    <row r="633" spans="2:5" ht="15.5" hidden="1" x14ac:dyDescent="0.35">
      <c r="B633" s="6" t="s">
        <v>336</v>
      </c>
      <c r="C633" s="1"/>
      <c r="D633" s="1"/>
      <c r="E633" s="8" t="s">
        <v>966</v>
      </c>
    </row>
    <row r="634" spans="2:5" ht="15.5" hidden="1" x14ac:dyDescent="0.35">
      <c r="B634" s="6" t="s">
        <v>337</v>
      </c>
      <c r="C634" s="1"/>
      <c r="D634" s="1"/>
      <c r="E634" s="8" t="s">
        <v>967</v>
      </c>
    </row>
    <row r="635" spans="2:5" ht="15.5" hidden="1" x14ac:dyDescent="0.35">
      <c r="B635" s="6" t="s">
        <v>338</v>
      </c>
      <c r="C635" s="1"/>
      <c r="D635" s="1"/>
      <c r="E635" s="8" t="s">
        <v>968</v>
      </c>
    </row>
    <row r="636" spans="2:5" ht="15.5" hidden="1" x14ac:dyDescent="0.35">
      <c r="B636" s="6" t="s">
        <v>339</v>
      </c>
      <c r="C636" s="1"/>
      <c r="D636" s="1"/>
      <c r="E636" s="8" t="s">
        <v>969</v>
      </c>
    </row>
    <row r="637" spans="2:5" ht="15.5" hidden="1" x14ac:dyDescent="0.35">
      <c r="B637" s="6" t="s">
        <v>340</v>
      </c>
      <c r="C637" s="1"/>
      <c r="D637" s="1"/>
      <c r="E637" s="8" t="s">
        <v>970</v>
      </c>
    </row>
    <row r="638" spans="2:5" ht="15.5" hidden="1" x14ac:dyDescent="0.35">
      <c r="B638" s="6" t="s">
        <v>341</v>
      </c>
      <c r="C638" s="1"/>
      <c r="D638" s="1"/>
      <c r="E638" s="8" t="s">
        <v>971</v>
      </c>
    </row>
    <row r="639" spans="2:5" ht="15.5" hidden="1" x14ac:dyDescent="0.35">
      <c r="B639" s="6" t="s">
        <v>342</v>
      </c>
      <c r="C639" s="1"/>
      <c r="D639" s="1"/>
      <c r="E639" s="8" t="s">
        <v>972</v>
      </c>
    </row>
    <row r="640" spans="2:5" ht="15.5" hidden="1" x14ac:dyDescent="0.35">
      <c r="B640" s="6" t="s">
        <v>343</v>
      </c>
      <c r="C640" s="1"/>
      <c r="D640" s="1"/>
      <c r="E640" s="8" t="s">
        <v>973</v>
      </c>
    </row>
    <row r="641" spans="2:5" ht="15.5" hidden="1" x14ac:dyDescent="0.35">
      <c r="B641" s="6" t="s">
        <v>344</v>
      </c>
      <c r="C641" s="1"/>
      <c r="D641" s="1"/>
      <c r="E641" s="8" t="s">
        <v>974</v>
      </c>
    </row>
    <row r="642" spans="2:5" ht="15.5" hidden="1" x14ac:dyDescent="0.35">
      <c r="B642" s="6" t="s">
        <v>345</v>
      </c>
      <c r="C642" s="1"/>
      <c r="D642" s="1"/>
      <c r="E642" s="8" t="s">
        <v>975</v>
      </c>
    </row>
    <row r="643" spans="2:5" ht="15.5" hidden="1" x14ac:dyDescent="0.35">
      <c r="B643" s="6" t="s">
        <v>346</v>
      </c>
      <c r="C643" s="1"/>
      <c r="D643" s="1"/>
      <c r="E643" s="8" t="s">
        <v>976</v>
      </c>
    </row>
    <row r="644" spans="2:5" ht="15.5" hidden="1" x14ac:dyDescent="0.35">
      <c r="B644" s="6" t="s">
        <v>347</v>
      </c>
      <c r="C644" s="1"/>
      <c r="D644" s="1"/>
      <c r="E644" s="8" t="s">
        <v>977</v>
      </c>
    </row>
    <row r="645" spans="2:5" ht="15.5" hidden="1" x14ac:dyDescent="0.35">
      <c r="B645" s="6" t="s">
        <v>348</v>
      </c>
      <c r="C645" s="1"/>
      <c r="D645" s="1"/>
      <c r="E645" s="8" t="s">
        <v>978</v>
      </c>
    </row>
    <row r="646" spans="2:5" ht="15.5" hidden="1" x14ac:dyDescent="0.35">
      <c r="B646" s="6" t="s">
        <v>349</v>
      </c>
      <c r="C646" s="1"/>
      <c r="D646" s="1"/>
      <c r="E646" s="8" t="s">
        <v>979</v>
      </c>
    </row>
    <row r="647" spans="2:5" ht="15.5" hidden="1" x14ac:dyDescent="0.35">
      <c r="B647" s="6" t="s">
        <v>350</v>
      </c>
      <c r="C647" s="1"/>
      <c r="D647" s="1"/>
      <c r="E647" s="8" t="s">
        <v>980</v>
      </c>
    </row>
    <row r="648" spans="2:5" ht="15.5" hidden="1" x14ac:dyDescent="0.35">
      <c r="B648" s="6" t="s">
        <v>351</v>
      </c>
      <c r="C648" s="1"/>
      <c r="D648" s="1"/>
      <c r="E648" s="8" t="s">
        <v>981</v>
      </c>
    </row>
    <row r="649" spans="2:5" ht="15.5" hidden="1" x14ac:dyDescent="0.35">
      <c r="B649" s="5" t="s">
        <v>1711</v>
      </c>
      <c r="C649" s="1"/>
      <c r="D649" s="1"/>
      <c r="E649" s="8" t="s">
        <v>982</v>
      </c>
    </row>
    <row r="650" spans="2:5" ht="15.5" hidden="1" x14ac:dyDescent="0.35">
      <c r="B650" s="6" t="s">
        <v>352</v>
      </c>
      <c r="C650" s="1"/>
      <c r="D650" s="1"/>
      <c r="E650" s="8" t="s">
        <v>983</v>
      </c>
    </row>
    <row r="651" spans="2:5" ht="15.5" hidden="1" x14ac:dyDescent="0.35">
      <c r="B651" s="6" t="s">
        <v>353</v>
      </c>
      <c r="C651" s="1"/>
      <c r="D651" s="1"/>
      <c r="E651" s="8" t="s">
        <v>984</v>
      </c>
    </row>
    <row r="652" spans="2:5" ht="15.5" hidden="1" x14ac:dyDescent="0.35">
      <c r="B652" s="6" t="s">
        <v>354</v>
      </c>
      <c r="C652" s="1"/>
      <c r="D652" s="1"/>
      <c r="E652" s="8" t="s">
        <v>985</v>
      </c>
    </row>
    <row r="653" spans="2:5" ht="15.5" hidden="1" x14ac:dyDescent="0.35">
      <c r="B653" s="6" t="s">
        <v>355</v>
      </c>
      <c r="C653" s="1"/>
      <c r="D653" s="1"/>
      <c r="E653" s="8" t="s">
        <v>986</v>
      </c>
    </row>
    <row r="654" spans="2:5" ht="15.5" hidden="1" x14ac:dyDescent="0.35">
      <c r="B654" s="6" t="s">
        <v>356</v>
      </c>
      <c r="C654" s="1"/>
      <c r="D654" s="1"/>
      <c r="E654" s="8" t="s">
        <v>987</v>
      </c>
    </row>
    <row r="655" spans="2:5" ht="15.5" hidden="1" x14ac:dyDescent="0.35">
      <c r="B655" s="6" t="s">
        <v>357</v>
      </c>
      <c r="C655" s="1"/>
      <c r="D655" s="1"/>
      <c r="E655" s="8" t="s">
        <v>988</v>
      </c>
    </row>
    <row r="656" spans="2:5" ht="15.5" hidden="1" x14ac:dyDescent="0.35">
      <c r="B656" s="6" t="s">
        <v>358</v>
      </c>
      <c r="C656" s="1"/>
      <c r="D656" s="1"/>
      <c r="E656" s="8" t="s">
        <v>989</v>
      </c>
    </row>
    <row r="657" spans="2:5" ht="15.5" hidden="1" x14ac:dyDescent="0.35">
      <c r="B657" s="6" t="s">
        <v>359</v>
      </c>
      <c r="C657" s="1"/>
      <c r="D657" s="1"/>
      <c r="E657" s="8" t="s">
        <v>990</v>
      </c>
    </row>
    <row r="658" spans="2:5" ht="15.5" hidden="1" x14ac:dyDescent="0.35">
      <c r="B658" s="6" t="s">
        <v>360</v>
      </c>
      <c r="C658" s="1"/>
      <c r="D658" s="1"/>
      <c r="E658" s="8" t="s">
        <v>991</v>
      </c>
    </row>
    <row r="659" spans="2:5" ht="15.5" hidden="1" x14ac:dyDescent="0.35">
      <c r="B659" s="6" t="s">
        <v>361</v>
      </c>
      <c r="C659" s="1"/>
      <c r="D659" s="1"/>
      <c r="E659" s="8" t="s">
        <v>992</v>
      </c>
    </row>
    <row r="660" spans="2:5" ht="15.5" hidden="1" x14ac:dyDescent="0.35">
      <c r="B660" s="6" t="s">
        <v>362</v>
      </c>
      <c r="C660" s="1"/>
      <c r="D660" s="1"/>
      <c r="E660" s="8" t="s">
        <v>993</v>
      </c>
    </row>
    <row r="661" spans="2:5" ht="15.5" hidden="1" x14ac:dyDescent="0.35">
      <c r="B661" s="6" t="s">
        <v>363</v>
      </c>
      <c r="C661" s="1"/>
      <c r="D661" s="1"/>
      <c r="E661" s="8" t="s">
        <v>994</v>
      </c>
    </row>
    <row r="662" spans="2:5" ht="15.5" hidden="1" x14ac:dyDescent="0.35">
      <c r="B662" s="6" t="s">
        <v>364</v>
      </c>
      <c r="C662" s="1"/>
      <c r="D662" s="1"/>
      <c r="E662" s="8" t="s">
        <v>995</v>
      </c>
    </row>
    <row r="663" spans="2:5" ht="15.5" hidden="1" x14ac:dyDescent="0.35">
      <c r="B663" s="6" t="s">
        <v>365</v>
      </c>
      <c r="C663" s="1"/>
      <c r="D663" s="1"/>
      <c r="E663" s="8" t="s">
        <v>996</v>
      </c>
    </row>
    <row r="664" spans="2:5" ht="15.5" hidden="1" x14ac:dyDescent="0.35">
      <c r="B664" s="6" t="s">
        <v>366</v>
      </c>
      <c r="C664" s="1"/>
      <c r="D664" s="1"/>
      <c r="E664" s="8" t="s">
        <v>997</v>
      </c>
    </row>
    <row r="665" spans="2:5" ht="15.5" hidden="1" x14ac:dyDescent="0.35">
      <c r="B665" s="6" t="s">
        <v>367</v>
      </c>
      <c r="C665" s="1"/>
      <c r="D665" s="1"/>
      <c r="E665" s="8" t="s">
        <v>998</v>
      </c>
    </row>
    <row r="666" spans="2:5" ht="15.5" hidden="1" x14ac:dyDescent="0.35">
      <c r="B666" s="6" t="s">
        <v>368</v>
      </c>
      <c r="C666" s="1"/>
      <c r="D666" s="1"/>
      <c r="E666" s="8" t="s">
        <v>999</v>
      </c>
    </row>
    <row r="667" spans="2:5" ht="15.5" hidden="1" x14ac:dyDescent="0.35">
      <c r="B667" s="6" t="s">
        <v>369</v>
      </c>
      <c r="C667" s="1"/>
      <c r="D667" s="1"/>
      <c r="E667" s="8" t="s">
        <v>1000</v>
      </c>
    </row>
    <row r="668" spans="2:5" ht="15.5" hidden="1" x14ac:dyDescent="0.35">
      <c r="B668" s="6" t="s">
        <v>370</v>
      </c>
      <c r="C668" s="1"/>
      <c r="D668" s="1"/>
      <c r="E668" s="8" t="s">
        <v>1001</v>
      </c>
    </row>
    <row r="669" spans="2:5" ht="15.5" hidden="1" x14ac:dyDescent="0.35">
      <c r="B669" s="6" t="s">
        <v>371</v>
      </c>
      <c r="C669" s="1"/>
      <c r="D669" s="1"/>
      <c r="E669" s="8" t="s">
        <v>1002</v>
      </c>
    </row>
    <row r="670" spans="2:5" ht="15.5" hidden="1" x14ac:dyDescent="0.35">
      <c r="B670" s="6" t="s">
        <v>372</v>
      </c>
      <c r="C670" s="1"/>
      <c r="D670" s="1"/>
      <c r="E670" s="8" t="s">
        <v>1003</v>
      </c>
    </row>
    <row r="671" spans="2:5" ht="15.5" hidden="1" x14ac:dyDescent="0.35">
      <c r="B671" s="6" t="s">
        <v>373</v>
      </c>
      <c r="C671" s="1"/>
      <c r="D671" s="1"/>
      <c r="E671" s="8" t="s">
        <v>1004</v>
      </c>
    </row>
    <row r="672" spans="2:5" ht="15.5" hidden="1" x14ac:dyDescent="0.35">
      <c r="B672" s="6" t="s">
        <v>374</v>
      </c>
      <c r="C672" s="1"/>
      <c r="D672" s="1"/>
      <c r="E672" s="8" t="s">
        <v>1005</v>
      </c>
    </row>
    <row r="673" spans="2:5" ht="15.5" hidden="1" x14ac:dyDescent="0.35">
      <c r="B673" s="6" t="s">
        <v>375</v>
      </c>
      <c r="C673" s="1"/>
      <c r="D673" s="1"/>
      <c r="E673" s="8" t="s">
        <v>1006</v>
      </c>
    </row>
    <row r="674" spans="2:5" ht="15.5" hidden="1" x14ac:dyDescent="0.35">
      <c r="B674" s="6" t="s">
        <v>376</v>
      </c>
      <c r="C674" s="1"/>
      <c r="D674" s="1"/>
      <c r="E674" s="8" t="s">
        <v>1007</v>
      </c>
    </row>
    <row r="675" spans="2:5" ht="15.5" hidden="1" x14ac:dyDescent="0.35">
      <c r="B675" s="6" t="s">
        <v>377</v>
      </c>
      <c r="C675" s="1"/>
      <c r="D675" s="1"/>
      <c r="E675" s="8" t="s">
        <v>1008</v>
      </c>
    </row>
    <row r="676" spans="2:5" ht="15.5" hidden="1" x14ac:dyDescent="0.35">
      <c r="B676" s="6" t="s">
        <v>378</v>
      </c>
      <c r="C676" s="1"/>
      <c r="D676" s="1"/>
      <c r="E676" s="8" t="s">
        <v>1009</v>
      </c>
    </row>
    <row r="677" spans="2:5" ht="15.5" hidden="1" x14ac:dyDescent="0.35">
      <c r="B677" s="6" t="s">
        <v>379</v>
      </c>
      <c r="C677" s="1"/>
      <c r="D677" s="1"/>
      <c r="E677" s="8" t="s">
        <v>1010</v>
      </c>
    </row>
    <row r="678" spans="2:5" ht="15.5" hidden="1" x14ac:dyDescent="0.35">
      <c r="B678" s="6" t="s">
        <v>380</v>
      </c>
      <c r="C678" s="1"/>
      <c r="D678" s="1"/>
      <c r="E678" s="8" t="s">
        <v>1011</v>
      </c>
    </row>
    <row r="679" spans="2:5" ht="15.5" hidden="1" x14ac:dyDescent="0.35">
      <c r="B679" s="6" t="s">
        <v>381</v>
      </c>
      <c r="C679" s="1"/>
      <c r="D679" s="1"/>
      <c r="E679" s="8" t="s">
        <v>1012</v>
      </c>
    </row>
    <row r="680" spans="2:5" ht="15.5" hidden="1" x14ac:dyDescent="0.35">
      <c r="B680" s="6" t="s">
        <v>382</v>
      </c>
      <c r="C680" s="1"/>
      <c r="D680" s="1"/>
      <c r="E680" s="8" t="s">
        <v>1013</v>
      </c>
    </row>
    <row r="681" spans="2:5" ht="15.5" hidden="1" x14ac:dyDescent="0.35">
      <c r="B681" s="6" t="s">
        <v>383</v>
      </c>
      <c r="C681" s="1"/>
      <c r="D681" s="1"/>
      <c r="E681" s="8" t="s">
        <v>1014</v>
      </c>
    </row>
    <row r="682" spans="2:5" ht="15.5" hidden="1" x14ac:dyDescent="0.35">
      <c r="B682" s="6" t="s">
        <v>384</v>
      </c>
      <c r="C682" s="1"/>
      <c r="D682" s="1"/>
      <c r="E682" s="8" t="s">
        <v>1015</v>
      </c>
    </row>
    <row r="683" spans="2:5" ht="15.5" hidden="1" x14ac:dyDescent="0.35">
      <c r="B683" s="6" t="s">
        <v>385</v>
      </c>
      <c r="C683" s="1"/>
      <c r="D683" s="1"/>
      <c r="E683" s="8" t="s">
        <v>1016</v>
      </c>
    </row>
    <row r="684" spans="2:5" ht="15.5" hidden="1" x14ac:dyDescent="0.35">
      <c r="B684" s="6" t="s">
        <v>386</v>
      </c>
      <c r="C684" s="1"/>
      <c r="D684" s="1"/>
      <c r="E684" s="8" t="s">
        <v>1017</v>
      </c>
    </row>
    <row r="685" spans="2:5" ht="15.5" hidden="1" x14ac:dyDescent="0.35">
      <c r="B685" s="6" t="s">
        <v>387</v>
      </c>
      <c r="C685" s="1"/>
      <c r="D685" s="1"/>
      <c r="E685" s="8" t="s">
        <v>1018</v>
      </c>
    </row>
    <row r="686" spans="2:5" ht="15.5" hidden="1" x14ac:dyDescent="0.35">
      <c r="B686" s="6" t="s">
        <v>388</v>
      </c>
      <c r="C686" s="1"/>
      <c r="D686" s="1"/>
      <c r="E686" s="8" t="s">
        <v>1019</v>
      </c>
    </row>
    <row r="687" spans="2:5" ht="15.5" hidden="1" x14ac:dyDescent="0.35">
      <c r="B687" s="6" t="s">
        <v>389</v>
      </c>
      <c r="C687" s="1"/>
      <c r="D687" s="1"/>
      <c r="E687" s="8" t="s">
        <v>1020</v>
      </c>
    </row>
    <row r="688" spans="2:5" ht="15.5" hidden="1" x14ac:dyDescent="0.35">
      <c r="B688" s="6" t="s">
        <v>390</v>
      </c>
      <c r="C688" s="1"/>
      <c r="D688" s="1"/>
      <c r="E688" s="8" t="s">
        <v>1021</v>
      </c>
    </row>
    <row r="689" spans="2:5" ht="15.5" hidden="1" x14ac:dyDescent="0.35">
      <c r="B689" s="6" t="s">
        <v>391</v>
      </c>
      <c r="C689" s="1"/>
      <c r="D689" s="1"/>
      <c r="E689" s="8" t="s">
        <v>1022</v>
      </c>
    </row>
    <row r="690" spans="2:5" ht="15.5" hidden="1" x14ac:dyDescent="0.35">
      <c r="B690" s="6" t="s">
        <v>392</v>
      </c>
      <c r="C690" s="1"/>
      <c r="D690" s="1"/>
      <c r="E690" s="8" t="s">
        <v>1023</v>
      </c>
    </row>
    <row r="691" spans="2:5" ht="15.5" hidden="1" x14ac:dyDescent="0.35">
      <c r="B691" s="6" t="s">
        <v>393</v>
      </c>
      <c r="C691" s="1"/>
      <c r="D691" s="1"/>
      <c r="E691" s="8" t="s">
        <v>1024</v>
      </c>
    </row>
    <row r="692" spans="2:5" ht="15.5" hidden="1" x14ac:dyDescent="0.35">
      <c r="B692" s="6" t="s">
        <v>394</v>
      </c>
      <c r="C692" s="1"/>
      <c r="D692" s="1"/>
      <c r="E692" s="8" t="s">
        <v>1025</v>
      </c>
    </row>
    <row r="693" spans="2:5" ht="15.5" hidden="1" x14ac:dyDescent="0.35">
      <c r="B693" s="6" t="s">
        <v>395</v>
      </c>
      <c r="C693" s="1"/>
      <c r="D693" s="1"/>
      <c r="E693" s="8" t="s">
        <v>1026</v>
      </c>
    </row>
    <row r="694" spans="2:5" ht="15.5" hidden="1" x14ac:dyDescent="0.35">
      <c r="B694" s="6" t="s">
        <v>396</v>
      </c>
      <c r="C694" s="1"/>
      <c r="D694" s="1"/>
      <c r="E694" s="8" t="s">
        <v>1027</v>
      </c>
    </row>
    <row r="695" spans="2:5" ht="15.5" hidden="1" x14ac:dyDescent="0.35">
      <c r="B695" s="6" t="s">
        <v>397</v>
      </c>
      <c r="C695" s="1"/>
      <c r="D695" s="1"/>
      <c r="E695" s="8" t="s">
        <v>1028</v>
      </c>
    </row>
    <row r="696" spans="2:5" ht="15.5" hidden="1" x14ac:dyDescent="0.35">
      <c r="B696" s="6" t="s">
        <v>398</v>
      </c>
      <c r="C696" s="1"/>
      <c r="D696" s="1"/>
      <c r="E696" s="8" t="s">
        <v>1029</v>
      </c>
    </row>
    <row r="697" spans="2:5" ht="15.5" hidden="1" x14ac:dyDescent="0.35">
      <c r="B697" s="6" t="s">
        <v>399</v>
      </c>
      <c r="C697" s="1"/>
      <c r="D697" s="1"/>
      <c r="E697" s="8" t="s">
        <v>1030</v>
      </c>
    </row>
    <row r="698" spans="2:5" ht="15.5" hidden="1" x14ac:dyDescent="0.35">
      <c r="B698" s="6" t="s">
        <v>400</v>
      </c>
      <c r="C698" s="1"/>
      <c r="D698" s="1"/>
      <c r="E698" s="8" t="s">
        <v>1031</v>
      </c>
    </row>
    <row r="699" spans="2:5" ht="15.5" hidden="1" x14ac:dyDescent="0.35">
      <c r="B699" s="6" t="s">
        <v>401</v>
      </c>
      <c r="C699" s="1"/>
      <c r="D699" s="1"/>
      <c r="E699" s="8" t="s">
        <v>1032</v>
      </c>
    </row>
    <row r="700" spans="2:5" ht="15.5" hidden="1" x14ac:dyDescent="0.35">
      <c r="B700" s="6" t="s">
        <v>402</v>
      </c>
      <c r="C700" s="1"/>
      <c r="D700" s="1"/>
      <c r="E700" s="8" t="s">
        <v>1033</v>
      </c>
    </row>
    <row r="701" spans="2:5" ht="15.5" hidden="1" x14ac:dyDescent="0.35">
      <c r="B701" s="6" t="s">
        <v>403</v>
      </c>
      <c r="C701" s="1"/>
      <c r="D701" s="1"/>
      <c r="E701" s="8" t="s">
        <v>1034</v>
      </c>
    </row>
    <row r="702" spans="2:5" ht="15.5" hidden="1" x14ac:dyDescent="0.35">
      <c r="B702" s="6" t="s">
        <v>404</v>
      </c>
      <c r="C702" s="1"/>
      <c r="D702" s="1"/>
      <c r="E702" s="8" t="s">
        <v>1035</v>
      </c>
    </row>
    <row r="703" spans="2:5" ht="15.5" hidden="1" x14ac:dyDescent="0.35">
      <c r="B703" s="6" t="s">
        <v>405</v>
      </c>
      <c r="C703" s="1"/>
      <c r="D703" s="1"/>
      <c r="E703" s="8" t="s">
        <v>1036</v>
      </c>
    </row>
    <row r="704" spans="2:5" ht="15.5" hidden="1" x14ac:dyDescent="0.35">
      <c r="B704" s="6" t="s">
        <v>406</v>
      </c>
      <c r="C704" s="1"/>
      <c r="D704" s="1"/>
      <c r="E704" s="8" t="s">
        <v>1037</v>
      </c>
    </row>
    <row r="705" spans="2:5" ht="15.5" hidden="1" x14ac:dyDescent="0.35">
      <c r="B705" s="6" t="s">
        <v>407</v>
      </c>
      <c r="C705" s="1"/>
      <c r="D705" s="1"/>
      <c r="E705" s="8" t="s">
        <v>1038</v>
      </c>
    </row>
    <row r="706" spans="2:5" ht="15.5" hidden="1" x14ac:dyDescent="0.35">
      <c r="B706" s="6" t="s">
        <v>408</v>
      </c>
      <c r="C706" s="1"/>
      <c r="D706" s="1"/>
      <c r="E706" s="8" t="s">
        <v>1039</v>
      </c>
    </row>
    <row r="707" spans="2:5" ht="15.5" hidden="1" x14ac:dyDescent="0.35">
      <c r="B707" s="6" t="s">
        <v>409</v>
      </c>
      <c r="C707" s="1"/>
      <c r="D707" s="1"/>
      <c r="E707" s="8" t="s">
        <v>1040</v>
      </c>
    </row>
    <row r="708" spans="2:5" ht="15.5" hidden="1" x14ac:dyDescent="0.35">
      <c r="B708" s="6" t="s">
        <v>410</v>
      </c>
      <c r="C708" s="1"/>
      <c r="D708" s="1"/>
      <c r="E708" s="8" t="s">
        <v>1041</v>
      </c>
    </row>
    <row r="709" spans="2:5" ht="15.5" hidden="1" x14ac:dyDescent="0.35">
      <c r="B709" s="6" t="s">
        <v>411</v>
      </c>
      <c r="C709" s="1"/>
      <c r="D709" s="1"/>
      <c r="E709" s="8" t="s">
        <v>2189</v>
      </c>
    </row>
    <row r="710" spans="2:5" ht="15.5" hidden="1" x14ac:dyDescent="0.35">
      <c r="B710" s="6" t="s">
        <v>412</v>
      </c>
      <c r="C710" s="1"/>
      <c r="D710" s="1"/>
      <c r="E710" s="8" t="s">
        <v>1042</v>
      </c>
    </row>
    <row r="711" spans="2:5" ht="15.5" hidden="1" x14ac:dyDescent="0.35">
      <c r="B711" s="6" t="s">
        <v>413</v>
      </c>
      <c r="C711" s="1"/>
      <c r="D711" s="1"/>
      <c r="E711" s="8" t="s">
        <v>1043</v>
      </c>
    </row>
    <row r="712" spans="2:5" ht="15.5" hidden="1" x14ac:dyDescent="0.35">
      <c r="B712" s="6" t="s">
        <v>414</v>
      </c>
      <c r="C712" s="1"/>
      <c r="D712" s="1"/>
      <c r="E712" s="8" t="s">
        <v>1044</v>
      </c>
    </row>
    <row r="713" spans="2:5" ht="15.5" hidden="1" x14ac:dyDescent="0.35">
      <c r="B713" s="6" t="s">
        <v>415</v>
      </c>
      <c r="C713" s="1"/>
      <c r="D713" s="1"/>
      <c r="E713" s="8" t="s">
        <v>1045</v>
      </c>
    </row>
    <row r="714" spans="2:5" ht="15.5" hidden="1" x14ac:dyDescent="0.35">
      <c r="B714" s="6" t="s">
        <v>416</v>
      </c>
      <c r="C714" s="1"/>
      <c r="D714" s="1"/>
      <c r="E714" s="8" t="s">
        <v>1046</v>
      </c>
    </row>
    <row r="715" spans="2:5" ht="15.5" hidden="1" x14ac:dyDescent="0.35">
      <c r="B715" s="6" t="s">
        <v>417</v>
      </c>
      <c r="C715" s="1"/>
      <c r="D715" s="1"/>
      <c r="E715" s="8" t="s">
        <v>1047</v>
      </c>
    </row>
    <row r="716" spans="2:5" ht="15.5" hidden="1" x14ac:dyDescent="0.35">
      <c r="B716" s="6" t="s">
        <v>418</v>
      </c>
      <c r="C716" s="1"/>
      <c r="D716" s="1"/>
      <c r="E716" s="8" t="s">
        <v>1048</v>
      </c>
    </row>
    <row r="717" spans="2:5" ht="15.5" hidden="1" x14ac:dyDescent="0.35">
      <c r="B717" s="6" t="s">
        <v>419</v>
      </c>
      <c r="C717" s="1"/>
      <c r="D717" s="1"/>
      <c r="E717" s="8" t="s">
        <v>1049</v>
      </c>
    </row>
    <row r="718" spans="2:5" ht="15.5" hidden="1" x14ac:dyDescent="0.35">
      <c r="B718" s="6" t="s">
        <v>420</v>
      </c>
      <c r="C718" s="1"/>
      <c r="D718" s="1"/>
      <c r="E718" s="8" t="s">
        <v>1050</v>
      </c>
    </row>
    <row r="719" spans="2:5" ht="15.5" hidden="1" x14ac:dyDescent="0.35">
      <c r="B719" s="6" t="s">
        <v>421</v>
      </c>
      <c r="C719" s="1"/>
      <c r="D719" s="1"/>
      <c r="E719" s="8" t="s">
        <v>1051</v>
      </c>
    </row>
    <row r="720" spans="2:5" ht="15.5" hidden="1" x14ac:dyDescent="0.35">
      <c r="B720" s="6" t="s">
        <v>422</v>
      </c>
      <c r="C720" s="1"/>
      <c r="D720" s="1"/>
      <c r="E720" s="8" t="s">
        <v>1052</v>
      </c>
    </row>
    <row r="721" spans="2:5" ht="15.5" hidden="1" x14ac:dyDescent="0.35">
      <c r="B721" s="6" t="s">
        <v>423</v>
      </c>
      <c r="C721" s="1"/>
      <c r="D721" s="1"/>
      <c r="E721" s="8" t="s">
        <v>1053</v>
      </c>
    </row>
    <row r="722" spans="2:5" ht="15.5" hidden="1" x14ac:dyDescent="0.35">
      <c r="B722" s="6" t="s">
        <v>424</v>
      </c>
      <c r="C722" s="1"/>
      <c r="D722" s="1"/>
      <c r="E722" s="8" t="s">
        <v>1054</v>
      </c>
    </row>
    <row r="723" spans="2:5" ht="15.5" hidden="1" x14ac:dyDescent="0.35">
      <c r="B723" s="6" t="s">
        <v>425</v>
      </c>
      <c r="C723" s="1"/>
      <c r="D723" s="1"/>
      <c r="E723" s="8" t="s">
        <v>1055</v>
      </c>
    </row>
    <row r="724" spans="2:5" ht="15.5" hidden="1" x14ac:dyDescent="0.35">
      <c r="B724" s="6" t="s">
        <v>426</v>
      </c>
      <c r="C724" s="1"/>
      <c r="D724" s="1"/>
      <c r="E724" s="8" t="s">
        <v>1056</v>
      </c>
    </row>
    <row r="725" spans="2:5" ht="15.5" hidden="1" x14ac:dyDescent="0.35">
      <c r="B725" s="6" t="s">
        <v>427</v>
      </c>
      <c r="C725" s="1"/>
      <c r="D725" s="1"/>
      <c r="E725" s="8" t="s">
        <v>1057</v>
      </c>
    </row>
    <row r="726" spans="2:5" ht="15.5" hidden="1" x14ac:dyDescent="0.35">
      <c r="B726" s="6" t="s">
        <v>428</v>
      </c>
      <c r="C726" s="1"/>
      <c r="D726" s="1"/>
      <c r="E726" s="8" t="s">
        <v>1058</v>
      </c>
    </row>
    <row r="727" spans="2:5" ht="15.5" hidden="1" x14ac:dyDescent="0.35">
      <c r="B727" s="6" t="s">
        <v>429</v>
      </c>
      <c r="C727" s="1"/>
      <c r="D727" s="1"/>
      <c r="E727" s="8" t="s">
        <v>1059</v>
      </c>
    </row>
    <row r="728" spans="2:5" ht="15.5" hidden="1" x14ac:dyDescent="0.35">
      <c r="B728" s="6" t="s">
        <v>430</v>
      </c>
      <c r="C728" s="1"/>
      <c r="D728" s="1"/>
      <c r="E728" s="8" t="s">
        <v>1060</v>
      </c>
    </row>
    <row r="729" spans="2:5" ht="15.5" hidden="1" x14ac:dyDescent="0.35">
      <c r="B729" s="6" t="s">
        <v>431</v>
      </c>
      <c r="C729" s="1"/>
      <c r="D729" s="1"/>
      <c r="E729" s="8" t="s">
        <v>1061</v>
      </c>
    </row>
    <row r="730" spans="2:5" ht="15.5" hidden="1" x14ac:dyDescent="0.35">
      <c r="B730" s="6" t="s">
        <v>432</v>
      </c>
      <c r="C730" s="1"/>
      <c r="D730" s="1"/>
      <c r="E730" s="8" t="s">
        <v>1062</v>
      </c>
    </row>
    <row r="731" spans="2:5" ht="15.5" hidden="1" x14ac:dyDescent="0.35">
      <c r="B731" s="6" t="s">
        <v>433</v>
      </c>
      <c r="C731" s="1"/>
      <c r="D731" s="1"/>
      <c r="E731" s="8" t="s">
        <v>1063</v>
      </c>
    </row>
    <row r="732" spans="2:5" ht="15.5" hidden="1" x14ac:dyDescent="0.35">
      <c r="B732" s="6" t="s">
        <v>434</v>
      </c>
      <c r="C732" s="1"/>
      <c r="D732" s="1"/>
      <c r="E732" s="8" t="s">
        <v>1064</v>
      </c>
    </row>
    <row r="733" spans="2:5" ht="15.5" hidden="1" x14ac:dyDescent="0.35">
      <c r="B733" s="6" t="s">
        <v>435</v>
      </c>
      <c r="C733" s="1"/>
      <c r="D733" s="1"/>
      <c r="E733" s="8" t="s">
        <v>1065</v>
      </c>
    </row>
    <row r="734" spans="2:5" ht="15.5" hidden="1" x14ac:dyDescent="0.35">
      <c r="B734" s="6" t="s">
        <v>436</v>
      </c>
      <c r="C734" s="1"/>
      <c r="D734" s="1"/>
      <c r="E734" s="8" t="s">
        <v>1066</v>
      </c>
    </row>
    <row r="735" spans="2:5" ht="15.5" hidden="1" x14ac:dyDescent="0.35">
      <c r="B735" s="6" t="s">
        <v>437</v>
      </c>
      <c r="C735" s="1"/>
      <c r="D735" s="1"/>
      <c r="E735" s="8" t="s">
        <v>1067</v>
      </c>
    </row>
    <row r="736" spans="2:5" ht="15.5" hidden="1" x14ac:dyDescent="0.35">
      <c r="B736" s="6" t="s">
        <v>438</v>
      </c>
      <c r="C736" s="1"/>
      <c r="D736" s="1"/>
      <c r="E736" s="8" t="s">
        <v>1068</v>
      </c>
    </row>
    <row r="737" spans="2:5" ht="15.5" hidden="1" x14ac:dyDescent="0.35">
      <c r="B737" s="6" t="s">
        <v>439</v>
      </c>
      <c r="C737" s="1"/>
      <c r="D737" s="1"/>
      <c r="E737" s="8" t="s">
        <v>1069</v>
      </c>
    </row>
    <row r="738" spans="2:5" ht="15.5" hidden="1" x14ac:dyDescent="0.35">
      <c r="B738" s="6" t="s">
        <v>440</v>
      </c>
      <c r="C738" s="1"/>
      <c r="D738" s="1"/>
      <c r="E738" s="8" t="s">
        <v>1070</v>
      </c>
    </row>
    <row r="739" spans="2:5" ht="15.5" hidden="1" x14ac:dyDescent="0.35">
      <c r="B739" s="6" t="s">
        <v>441</v>
      </c>
      <c r="C739" s="1"/>
      <c r="D739" s="1"/>
      <c r="E739" s="8" t="s">
        <v>1071</v>
      </c>
    </row>
    <row r="740" spans="2:5" ht="15.5" hidden="1" x14ac:dyDescent="0.35">
      <c r="B740" s="6" t="s">
        <v>442</v>
      </c>
      <c r="C740" s="1"/>
      <c r="D740" s="1"/>
      <c r="E740" s="8" t="s">
        <v>1072</v>
      </c>
    </row>
    <row r="741" spans="2:5" ht="15.5" hidden="1" x14ac:dyDescent="0.35">
      <c r="B741" s="5" t="s">
        <v>1712</v>
      </c>
      <c r="C741" s="1"/>
      <c r="D741" s="1"/>
      <c r="E741" s="8" t="s">
        <v>1073</v>
      </c>
    </row>
    <row r="742" spans="2:5" ht="15.5" hidden="1" x14ac:dyDescent="0.35">
      <c r="B742" s="6" t="s">
        <v>443</v>
      </c>
      <c r="C742" s="1"/>
      <c r="D742" s="1"/>
      <c r="E742" s="8" t="s">
        <v>1074</v>
      </c>
    </row>
    <row r="743" spans="2:5" ht="15.5" hidden="1" x14ac:dyDescent="0.35">
      <c r="B743" s="6" t="s">
        <v>444</v>
      </c>
      <c r="C743" s="1"/>
      <c r="D743" s="1"/>
      <c r="E743" s="8" t="s">
        <v>1075</v>
      </c>
    </row>
    <row r="744" spans="2:5" ht="15.5" hidden="1" x14ac:dyDescent="0.35">
      <c r="B744" s="6" t="s">
        <v>445</v>
      </c>
      <c r="C744" s="1"/>
      <c r="D744" s="1"/>
      <c r="E744" s="8" t="s">
        <v>1076</v>
      </c>
    </row>
    <row r="745" spans="2:5" ht="15.5" hidden="1" x14ac:dyDescent="0.35">
      <c r="B745" s="6" t="s">
        <v>446</v>
      </c>
      <c r="C745" s="1"/>
      <c r="D745" s="1"/>
      <c r="E745" s="8" t="s">
        <v>1077</v>
      </c>
    </row>
    <row r="746" spans="2:5" ht="15.5" hidden="1" x14ac:dyDescent="0.35">
      <c r="B746" s="6" t="s">
        <v>447</v>
      </c>
      <c r="C746" s="1"/>
      <c r="D746" s="1"/>
      <c r="E746" s="8" t="s">
        <v>1078</v>
      </c>
    </row>
    <row r="747" spans="2:5" ht="15.5" hidden="1" x14ac:dyDescent="0.35">
      <c r="B747" s="6" t="s">
        <v>448</v>
      </c>
      <c r="C747" s="1"/>
      <c r="D747" s="1"/>
      <c r="E747" s="8" t="s">
        <v>1079</v>
      </c>
    </row>
    <row r="748" spans="2:5" ht="15.5" hidden="1" x14ac:dyDescent="0.35">
      <c r="B748" s="6" t="s">
        <v>449</v>
      </c>
      <c r="C748" s="1"/>
      <c r="D748" s="1"/>
      <c r="E748" s="8" t="s">
        <v>1080</v>
      </c>
    </row>
    <row r="749" spans="2:5" ht="15.5" hidden="1" x14ac:dyDescent="0.35">
      <c r="B749" s="6" t="s">
        <v>450</v>
      </c>
      <c r="C749" s="1"/>
      <c r="D749" s="1"/>
      <c r="E749" s="8" t="s">
        <v>1081</v>
      </c>
    </row>
    <row r="750" spans="2:5" ht="15.5" hidden="1" x14ac:dyDescent="0.35">
      <c r="B750" s="6" t="s">
        <v>451</v>
      </c>
      <c r="C750" s="1"/>
      <c r="D750" s="1"/>
      <c r="E750" s="8" t="s">
        <v>1082</v>
      </c>
    </row>
    <row r="751" spans="2:5" ht="15.5" hidden="1" x14ac:dyDescent="0.35">
      <c r="B751" s="6" t="s">
        <v>452</v>
      </c>
      <c r="C751" s="1"/>
      <c r="D751" s="1"/>
      <c r="E751" s="8" t="s">
        <v>1083</v>
      </c>
    </row>
    <row r="752" spans="2:5" ht="15.5" hidden="1" x14ac:dyDescent="0.35">
      <c r="B752" s="6" t="s">
        <v>453</v>
      </c>
      <c r="C752" s="1"/>
      <c r="D752" s="1"/>
      <c r="E752" s="8" t="s">
        <v>1084</v>
      </c>
    </row>
    <row r="753" spans="2:5" ht="15.5" hidden="1" x14ac:dyDescent="0.35">
      <c r="B753" s="6" t="s">
        <v>454</v>
      </c>
      <c r="C753" s="1"/>
      <c r="D753" s="1"/>
      <c r="E753" s="8" t="s">
        <v>1085</v>
      </c>
    </row>
    <row r="754" spans="2:5" ht="15.5" hidden="1" x14ac:dyDescent="0.35">
      <c r="B754" s="6" t="s">
        <v>455</v>
      </c>
      <c r="C754" s="1"/>
      <c r="D754" s="1"/>
      <c r="E754" s="8" t="s">
        <v>1086</v>
      </c>
    </row>
    <row r="755" spans="2:5" ht="15.5" hidden="1" x14ac:dyDescent="0.35">
      <c r="B755" s="6" t="s">
        <v>456</v>
      </c>
      <c r="C755" s="1"/>
      <c r="D755" s="1"/>
      <c r="E755" s="8" t="s">
        <v>1087</v>
      </c>
    </row>
    <row r="756" spans="2:5" ht="15.5" hidden="1" x14ac:dyDescent="0.35">
      <c r="B756" s="6" t="s">
        <v>457</v>
      </c>
      <c r="C756" s="1"/>
      <c r="D756" s="1"/>
      <c r="E756" s="8" t="s">
        <v>1088</v>
      </c>
    </row>
    <row r="757" spans="2:5" ht="15.5" hidden="1" x14ac:dyDescent="0.35">
      <c r="B757" s="6" t="s">
        <v>458</v>
      </c>
      <c r="C757" s="1"/>
      <c r="D757" s="1"/>
      <c r="E757" s="8" t="s">
        <v>1089</v>
      </c>
    </row>
    <row r="758" spans="2:5" ht="15.5" hidden="1" x14ac:dyDescent="0.35">
      <c r="B758" s="6" t="s">
        <v>459</v>
      </c>
      <c r="C758" s="1"/>
      <c r="D758" s="1"/>
      <c r="E758" s="8" t="s">
        <v>1090</v>
      </c>
    </row>
    <row r="759" spans="2:5" ht="15.5" hidden="1" x14ac:dyDescent="0.35">
      <c r="B759" s="6" t="s">
        <v>460</v>
      </c>
      <c r="C759" s="1"/>
      <c r="D759" s="1"/>
      <c r="E759" s="8" t="s">
        <v>1091</v>
      </c>
    </row>
    <row r="760" spans="2:5" ht="15.5" hidden="1" x14ac:dyDescent="0.35">
      <c r="B760" s="6" t="s">
        <v>461</v>
      </c>
      <c r="C760" s="1"/>
      <c r="D760" s="1"/>
      <c r="E760" s="8" t="s">
        <v>1092</v>
      </c>
    </row>
    <row r="761" spans="2:5" ht="15.5" hidden="1" x14ac:dyDescent="0.35">
      <c r="B761" s="6" t="s">
        <v>462</v>
      </c>
      <c r="C761" s="1"/>
      <c r="D761" s="1"/>
      <c r="E761" s="8" t="s">
        <v>1093</v>
      </c>
    </row>
    <row r="762" spans="2:5" ht="15.5" hidden="1" x14ac:dyDescent="0.35">
      <c r="B762" s="6" t="s">
        <v>463</v>
      </c>
      <c r="C762" s="1"/>
      <c r="D762" s="1"/>
      <c r="E762" s="8" t="s">
        <v>1094</v>
      </c>
    </row>
    <row r="763" spans="2:5" ht="15.5" hidden="1" x14ac:dyDescent="0.35">
      <c r="B763" s="6" t="s">
        <v>464</v>
      </c>
      <c r="C763" s="1"/>
      <c r="D763" s="1"/>
      <c r="E763" s="8" t="s">
        <v>1095</v>
      </c>
    </row>
    <row r="764" spans="2:5" ht="15.5" hidden="1" x14ac:dyDescent="0.35">
      <c r="B764" s="6" t="s">
        <v>465</v>
      </c>
      <c r="C764" s="1"/>
      <c r="D764" s="1"/>
      <c r="E764" s="8" t="s">
        <v>1096</v>
      </c>
    </row>
    <row r="765" spans="2:5" ht="15.5" hidden="1" x14ac:dyDescent="0.35">
      <c r="B765" s="5" t="s">
        <v>1713</v>
      </c>
      <c r="C765" s="1"/>
      <c r="D765" s="1"/>
      <c r="E765" s="8" t="s">
        <v>1097</v>
      </c>
    </row>
    <row r="766" spans="2:5" ht="15.5" hidden="1" x14ac:dyDescent="0.35">
      <c r="B766" s="6" t="s">
        <v>466</v>
      </c>
      <c r="C766" s="1"/>
      <c r="D766" s="1"/>
      <c r="E766" s="8" t="s">
        <v>1098</v>
      </c>
    </row>
    <row r="767" spans="2:5" ht="15.5" hidden="1" x14ac:dyDescent="0.35">
      <c r="B767" s="6" t="s">
        <v>467</v>
      </c>
      <c r="C767" s="1"/>
      <c r="D767" s="1"/>
      <c r="E767" s="8" t="s">
        <v>1099</v>
      </c>
    </row>
    <row r="768" spans="2:5" ht="15.5" hidden="1" x14ac:dyDescent="0.35">
      <c r="B768" s="6" t="s">
        <v>468</v>
      </c>
      <c r="C768" s="1"/>
      <c r="D768" s="1"/>
      <c r="E768" s="8" t="s">
        <v>1100</v>
      </c>
    </row>
    <row r="769" spans="2:5" ht="15.5" hidden="1" x14ac:dyDescent="0.35">
      <c r="B769" s="6" t="s">
        <v>469</v>
      </c>
      <c r="C769" s="1"/>
      <c r="D769" s="1"/>
      <c r="E769" s="8" t="s">
        <v>1101</v>
      </c>
    </row>
    <row r="770" spans="2:5" ht="15.5" hidden="1" x14ac:dyDescent="0.35">
      <c r="B770" s="6" t="s">
        <v>470</v>
      </c>
      <c r="C770" s="1"/>
      <c r="D770" s="1"/>
      <c r="E770" s="8" t="s">
        <v>1102</v>
      </c>
    </row>
    <row r="771" spans="2:5" ht="15.5" hidden="1" x14ac:dyDescent="0.35">
      <c r="B771" s="6" t="s">
        <v>471</v>
      </c>
      <c r="C771" s="1"/>
      <c r="D771" s="1"/>
      <c r="E771" s="8" t="s">
        <v>1103</v>
      </c>
    </row>
    <row r="772" spans="2:5" ht="15.5" hidden="1" x14ac:dyDescent="0.35">
      <c r="B772" s="6" t="s">
        <v>472</v>
      </c>
      <c r="C772" s="1"/>
      <c r="D772" s="1"/>
      <c r="E772" s="8" t="s">
        <v>1104</v>
      </c>
    </row>
    <row r="773" spans="2:5" ht="15.5" hidden="1" x14ac:dyDescent="0.35">
      <c r="B773" s="6" t="s">
        <v>473</v>
      </c>
      <c r="C773" s="1"/>
      <c r="D773" s="1"/>
      <c r="E773" s="8" t="s">
        <v>1105</v>
      </c>
    </row>
    <row r="774" spans="2:5" ht="15.5" hidden="1" x14ac:dyDescent="0.35">
      <c r="B774" s="5" t="s">
        <v>1714</v>
      </c>
      <c r="C774" s="1"/>
      <c r="D774" s="1"/>
      <c r="E774" s="8" t="s">
        <v>1106</v>
      </c>
    </row>
    <row r="775" spans="2:5" ht="15.5" hidden="1" x14ac:dyDescent="0.35">
      <c r="B775" s="6" t="s">
        <v>474</v>
      </c>
      <c r="C775" s="1"/>
      <c r="D775" s="1"/>
      <c r="E775" s="8" t="s">
        <v>1107</v>
      </c>
    </row>
    <row r="776" spans="2:5" ht="15.5" hidden="1" x14ac:dyDescent="0.35">
      <c r="B776" s="6" t="s">
        <v>475</v>
      </c>
      <c r="C776" s="1"/>
      <c r="D776" s="1"/>
      <c r="E776" s="8" t="s">
        <v>1108</v>
      </c>
    </row>
    <row r="777" spans="2:5" ht="15.5" hidden="1" x14ac:dyDescent="0.35">
      <c r="B777" s="6" t="s">
        <v>476</v>
      </c>
      <c r="C777" s="1"/>
      <c r="D777" s="1"/>
      <c r="E777" s="8" t="s">
        <v>1109</v>
      </c>
    </row>
    <row r="778" spans="2:5" ht="15.5" hidden="1" x14ac:dyDescent="0.35">
      <c r="B778" s="6" t="s">
        <v>477</v>
      </c>
      <c r="C778" s="1"/>
      <c r="D778" s="1"/>
      <c r="E778" s="8" t="s">
        <v>1110</v>
      </c>
    </row>
    <row r="779" spans="2:5" ht="15.5" hidden="1" x14ac:dyDescent="0.35">
      <c r="B779" s="6" t="s">
        <v>478</v>
      </c>
      <c r="C779" s="1"/>
      <c r="D779" s="1"/>
      <c r="E779" s="8" t="s">
        <v>1111</v>
      </c>
    </row>
    <row r="780" spans="2:5" ht="15.5" hidden="1" x14ac:dyDescent="0.35">
      <c r="B780" s="6" t="s">
        <v>479</v>
      </c>
      <c r="C780" s="1"/>
      <c r="D780" s="1"/>
      <c r="E780" s="8" t="s">
        <v>1112</v>
      </c>
    </row>
    <row r="781" spans="2:5" ht="15.5" hidden="1" x14ac:dyDescent="0.35">
      <c r="B781" s="6" t="s">
        <v>480</v>
      </c>
      <c r="C781" s="1"/>
      <c r="D781" s="1"/>
      <c r="E781" s="8" t="s">
        <v>1113</v>
      </c>
    </row>
    <row r="782" spans="2:5" ht="15.5" hidden="1" x14ac:dyDescent="0.35">
      <c r="B782" s="6" t="s">
        <v>481</v>
      </c>
      <c r="C782" s="1"/>
      <c r="D782" s="1"/>
      <c r="E782" s="8" t="s">
        <v>1114</v>
      </c>
    </row>
    <row r="783" spans="2:5" ht="15.5" hidden="1" x14ac:dyDescent="0.35">
      <c r="B783" s="6" t="s">
        <v>482</v>
      </c>
      <c r="C783" s="1"/>
      <c r="D783" s="1"/>
      <c r="E783" s="7" t="s">
        <v>1730</v>
      </c>
    </row>
    <row r="784" spans="2:5" ht="15.5" hidden="1" x14ac:dyDescent="0.35">
      <c r="B784" s="6" t="s">
        <v>483</v>
      </c>
      <c r="C784" s="1"/>
      <c r="D784" s="1"/>
      <c r="E784" s="8" t="s">
        <v>1115</v>
      </c>
    </row>
    <row r="785" spans="2:5" ht="15.5" hidden="1" x14ac:dyDescent="0.35">
      <c r="B785" s="6" t="s">
        <v>484</v>
      </c>
      <c r="C785" s="1"/>
      <c r="D785" s="1"/>
      <c r="E785" s="8" t="s">
        <v>1116</v>
      </c>
    </row>
    <row r="786" spans="2:5" ht="15.5" hidden="1" x14ac:dyDescent="0.35">
      <c r="B786" s="6" t="s">
        <v>485</v>
      </c>
      <c r="C786" s="1"/>
      <c r="D786" s="1"/>
      <c r="E786" s="8" t="s">
        <v>1117</v>
      </c>
    </row>
    <row r="787" spans="2:5" ht="15.5" hidden="1" x14ac:dyDescent="0.35">
      <c r="B787" s="6" t="s">
        <v>486</v>
      </c>
      <c r="C787" s="1"/>
      <c r="D787" s="1"/>
      <c r="E787" s="8" t="s">
        <v>1118</v>
      </c>
    </row>
    <row r="788" spans="2:5" ht="15.5" hidden="1" x14ac:dyDescent="0.35">
      <c r="B788" s="6" t="s">
        <v>487</v>
      </c>
      <c r="C788" s="1"/>
      <c r="D788" s="1"/>
      <c r="E788" s="8" t="s">
        <v>1119</v>
      </c>
    </row>
    <row r="789" spans="2:5" ht="15.5" hidden="1" x14ac:dyDescent="0.35">
      <c r="B789" s="6" t="s">
        <v>488</v>
      </c>
      <c r="C789" s="1"/>
      <c r="D789" s="1"/>
      <c r="E789" s="8" t="s">
        <v>1120</v>
      </c>
    </row>
    <row r="790" spans="2:5" ht="15.5" hidden="1" x14ac:dyDescent="0.35">
      <c r="B790" s="6" t="s">
        <v>489</v>
      </c>
      <c r="C790" s="1"/>
      <c r="D790" s="1"/>
      <c r="E790" s="8" t="s">
        <v>1121</v>
      </c>
    </row>
    <row r="791" spans="2:5" ht="15.5" hidden="1" x14ac:dyDescent="0.35">
      <c r="B791" s="6" t="s">
        <v>490</v>
      </c>
      <c r="C791" s="1"/>
      <c r="D791" s="1"/>
      <c r="E791" s="8" t="s">
        <v>1122</v>
      </c>
    </row>
    <row r="792" spans="2:5" ht="15.5" hidden="1" x14ac:dyDescent="0.35">
      <c r="B792" s="6" t="s">
        <v>491</v>
      </c>
      <c r="C792" s="1"/>
      <c r="D792" s="1"/>
      <c r="E792" s="8" t="s">
        <v>1123</v>
      </c>
    </row>
    <row r="793" spans="2:5" ht="15.5" hidden="1" x14ac:dyDescent="0.35">
      <c r="B793" s="6" t="s">
        <v>492</v>
      </c>
      <c r="C793" s="1"/>
      <c r="D793" s="1"/>
      <c r="E793" s="8" t="s">
        <v>1124</v>
      </c>
    </row>
    <row r="794" spans="2:5" ht="15.5" hidden="1" x14ac:dyDescent="0.35">
      <c r="B794" s="6" t="s">
        <v>493</v>
      </c>
      <c r="C794" s="1"/>
      <c r="D794" s="1"/>
      <c r="E794" s="8" t="s">
        <v>1125</v>
      </c>
    </row>
    <row r="795" spans="2:5" ht="15.5" hidden="1" x14ac:dyDescent="0.35">
      <c r="B795" s="6" t="s">
        <v>494</v>
      </c>
      <c r="C795" s="1"/>
      <c r="D795" s="1"/>
      <c r="E795" s="8" t="s">
        <v>1126</v>
      </c>
    </row>
    <row r="796" spans="2:5" ht="15.5" hidden="1" x14ac:dyDescent="0.35">
      <c r="B796" s="6" t="s">
        <v>495</v>
      </c>
      <c r="C796" s="1"/>
      <c r="D796" s="1"/>
      <c r="E796" s="8" t="s">
        <v>1127</v>
      </c>
    </row>
    <row r="797" spans="2:5" ht="15.5" hidden="1" x14ac:dyDescent="0.35">
      <c r="B797" s="6" t="s">
        <v>496</v>
      </c>
      <c r="C797" s="1"/>
      <c r="D797" s="1"/>
      <c r="E797" s="8" t="s">
        <v>1128</v>
      </c>
    </row>
    <row r="798" spans="2:5" ht="15.5" hidden="1" x14ac:dyDescent="0.35">
      <c r="B798" s="6" t="s">
        <v>497</v>
      </c>
      <c r="C798" s="1"/>
      <c r="D798" s="1"/>
      <c r="E798" s="8" t="s">
        <v>1129</v>
      </c>
    </row>
    <row r="799" spans="2:5" ht="15.5" hidden="1" x14ac:dyDescent="0.35">
      <c r="B799" s="6" t="s">
        <v>498</v>
      </c>
      <c r="C799" s="1"/>
      <c r="D799" s="1"/>
      <c r="E799" s="8" t="s">
        <v>1130</v>
      </c>
    </row>
    <row r="800" spans="2:5" ht="15.5" hidden="1" x14ac:dyDescent="0.35">
      <c r="B800" s="6" t="s">
        <v>499</v>
      </c>
      <c r="C800" s="1"/>
      <c r="D800" s="1"/>
      <c r="E800" s="8" t="s">
        <v>1131</v>
      </c>
    </row>
    <row r="801" spans="2:5" ht="15.5" hidden="1" x14ac:dyDescent="0.35">
      <c r="B801" s="6" t="s">
        <v>500</v>
      </c>
      <c r="C801" s="1"/>
      <c r="D801" s="1"/>
      <c r="E801" s="8" t="s">
        <v>1132</v>
      </c>
    </row>
    <row r="802" spans="2:5" ht="15.5" hidden="1" x14ac:dyDescent="0.35">
      <c r="B802" s="6" t="s">
        <v>501</v>
      </c>
      <c r="C802" s="1"/>
      <c r="D802" s="1"/>
      <c r="E802" s="8" t="s">
        <v>1133</v>
      </c>
    </row>
    <row r="803" spans="2:5" ht="15.5" hidden="1" x14ac:dyDescent="0.35">
      <c r="B803" s="5" t="s">
        <v>1715</v>
      </c>
      <c r="C803" s="1"/>
      <c r="D803" s="1"/>
      <c r="E803" s="8" t="s">
        <v>1134</v>
      </c>
    </row>
    <row r="804" spans="2:5" ht="15.5" hidden="1" x14ac:dyDescent="0.35">
      <c r="B804" s="6" t="s">
        <v>502</v>
      </c>
      <c r="C804" s="1"/>
      <c r="D804" s="1"/>
      <c r="E804" s="8" t="s">
        <v>1135</v>
      </c>
    </row>
    <row r="805" spans="2:5" ht="15.5" hidden="1" x14ac:dyDescent="0.35">
      <c r="B805" s="6" t="s">
        <v>503</v>
      </c>
      <c r="C805" s="1"/>
      <c r="D805" s="1"/>
      <c r="E805" s="8" t="s">
        <v>1136</v>
      </c>
    </row>
    <row r="806" spans="2:5" ht="15.5" hidden="1" x14ac:dyDescent="0.35">
      <c r="B806" s="6" t="s">
        <v>504</v>
      </c>
      <c r="C806" s="1"/>
      <c r="D806" s="1"/>
      <c r="E806" s="8" t="s">
        <v>1137</v>
      </c>
    </row>
    <row r="807" spans="2:5" ht="15.5" hidden="1" x14ac:dyDescent="0.35">
      <c r="B807" s="6" t="s">
        <v>505</v>
      </c>
      <c r="C807" s="1"/>
      <c r="D807" s="1"/>
      <c r="E807" s="8" t="s">
        <v>1138</v>
      </c>
    </row>
    <row r="808" spans="2:5" ht="15.5" hidden="1" x14ac:dyDescent="0.35">
      <c r="B808" s="6" t="s">
        <v>506</v>
      </c>
      <c r="C808" s="1"/>
      <c r="D808" s="1"/>
      <c r="E808" s="8" t="s">
        <v>1139</v>
      </c>
    </row>
    <row r="809" spans="2:5" ht="15.5" hidden="1" x14ac:dyDescent="0.35">
      <c r="B809" s="6" t="s">
        <v>507</v>
      </c>
      <c r="C809" s="1"/>
      <c r="D809" s="1"/>
      <c r="E809" s="8" t="s">
        <v>1140</v>
      </c>
    </row>
    <row r="810" spans="2:5" ht="15.5" hidden="1" x14ac:dyDescent="0.35">
      <c r="B810" s="6" t="s">
        <v>508</v>
      </c>
      <c r="C810" s="1"/>
      <c r="D810" s="1"/>
      <c r="E810" s="8" t="s">
        <v>1141</v>
      </c>
    </row>
    <row r="811" spans="2:5" ht="15.5" hidden="1" x14ac:dyDescent="0.35">
      <c r="B811" s="6" t="s">
        <v>509</v>
      </c>
      <c r="C811" s="1"/>
      <c r="D811" s="1"/>
      <c r="E811" s="8" t="s">
        <v>1142</v>
      </c>
    </row>
    <row r="812" spans="2:5" ht="15.5" hidden="1" x14ac:dyDescent="0.35">
      <c r="B812" s="6" t="s">
        <v>510</v>
      </c>
      <c r="C812" s="1"/>
      <c r="D812" s="1"/>
      <c r="E812" s="8" t="s">
        <v>1143</v>
      </c>
    </row>
    <row r="813" spans="2:5" ht="15.5" hidden="1" x14ac:dyDescent="0.35">
      <c r="B813" s="6" t="s">
        <v>511</v>
      </c>
      <c r="C813" s="1"/>
      <c r="D813" s="1"/>
      <c r="E813" s="8" t="s">
        <v>1144</v>
      </c>
    </row>
    <row r="814" spans="2:5" ht="15.5" hidden="1" x14ac:dyDescent="0.35">
      <c r="B814" s="6" t="s">
        <v>512</v>
      </c>
      <c r="C814" s="1"/>
      <c r="D814" s="1"/>
      <c r="E814" s="8" t="s">
        <v>1145</v>
      </c>
    </row>
    <row r="815" spans="2:5" ht="15.5" hidden="1" x14ac:dyDescent="0.35">
      <c r="B815" s="6" t="s">
        <v>513</v>
      </c>
      <c r="C815" s="1"/>
      <c r="D815" s="1"/>
      <c r="E815" s="7" t="s">
        <v>1731</v>
      </c>
    </row>
    <row r="816" spans="2:5" ht="15.5" hidden="1" x14ac:dyDescent="0.35">
      <c r="B816" s="6" t="s">
        <v>514</v>
      </c>
      <c r="C816" s="1"/>
      <c r="D816" s="1"/>
      <c r="E816" s="8" t="s">
        <v>1146</v>
      </c>
    </row>
    <row r="817" spans="2:5" ht="15.5" hidden="1" x14ac:dyDescent="0.35">
      <c r="B817" s="6" t="s">
        <v>515</v>
      </c>
      <c r="C817" s="1"/>
      <c r="D817" s="1"/>
      <c r="E817" s="8" t="s">
        <v>1147</v>
      </c>
    </row>
    <row r="818" spans="2:5" ht="15.5" hidden="1" x14ac:dyDescent="0.35">
      <c r="B818" s="6" t="s">
        <v>516</v>
      </c>
      <c r="C818" s="1"/>
      <c r="D818" s="1"/>
      <c r="E818" s="8" t="s">
        <v>1148</v>
      </c>
    </row>
    <row r="819" spans="2:5" ht="15.5" hidden="1" x14ac:dyDescent="0.35">
      <c r="B819" s="6" t="s">
        <v>517</v>
      </c>
      <c r="C819" s="1"/>
      <c r="D819" s="1"/>
      <c r="E819" s="8" t="s">
        <v>1149</v>
      </c>
    </row>
    <row r="820" spans="2:5" ht="15.5" hidden="1" x14ac:dyDescent="0.35">
      <c r="B820" s="6" t="s">
        <v>518</v>
      </c>
      <c r="C820" s="1"/>
      <c r="D820" s="1"/>
      <c r="E820" s="8" t="s">
        <v>1150</v>
      </c>
    </row>
    <row r="821" spans="2:5" ht="15.5" hidden="1" x14ac:dyDescent="0.35">
      <c r="B821" s="6" t="s">
        <v>519</v>
      </c>
      <c r="C821" s="1"/>
      <c r="D821" s="1"/>
      <c r="E821" s="8" t="s">
        <v>1151</v>
      </c>
    </row>
    <row r="822" spans="2:5" ht="15.5" hidden="1" x14ac:dyDescent="0.35">
      <c r="B822" s="5" t="s">
        <v>1716</v>
      </c>
      <c r="C822" s="1"/>
      <c r="D822" s="1"/>
      <c r="E822" s="8" t="s">
        <v>1152</v>
      </c>
    </row>
    <row r="823" spans="2:5" ht="15.5" hidden="1" x14ac:dyDescent="0.35">
      <c r="B823" s="6" t="s">
        <v>520</v>
      </c>
      <c r="C823" s="1"/>
      <c r="D823" s="1"/>
      <c r="E823" s="8" t="s">
        <v>1153</v>
      </c>
    </row>
    <row r="824" spans="2:5" ht="15.5" hidden="1" x14ac:dyDescent="0.35">
      <c r="B824" s="6" t="s">
        <v>521</v>
      </c>
      <c r="C824" s="1"/>
      <c r="D824" s="1"/>
      <c r="E824" s="8" t="s">
        <v>1154</v>
      </c>
    </row>
    <row r="825" spans="2:5" ht="15.5" hidden="1" x14ac:dyDescent="0.35">
      <c r="B825" s="6" t="s">
        <v>522</v>
      </c>
      <c r="C825" s="1"/>
      <c r="D825" s="1"/>
      <c r="E825" s="8" t="s">
        <v>1155</v>
      </c>
    </row>
    <row r="826" spans="2:5" ht="15.5" hidden="1" x14ac:dyDescent="0.35">
      <c r="B826" s="6" t="s">
        <v>523</v>
      </c>
      <c r="C826" s="1"/>
      <c r="D826" s="1"/>
      <c r="E826" s="8" t="s">
        <v>1156</v>
      </c>
    </row>
    <row r="827" spans="2:5" ht="15.5" hidden="1" x14ac:dyDescent="0.35">
      <c r="B827" s="5" t="s">
        <v>1725</v>
      </c>
      <c r="C827" s="1"/>
      <c r="D827" s="1"/>
      <c r="E827" s="8" t="s">
        <v>1157</v>
      </c>
    </row>
    <row r="828" spans="2:5" ht="15.5" hidden="1" x14ac:dyDescent="0.35">
      <c r="B828" s="6" t="s">
        <v>524</v>
      </c>
      <c r="C828" s="1"/>
      <c r="D828" s="1"/>
      <c r="E828" s="8" t="s">
        <v>1158</v>
      </c>
    </row>
    <row r="829" spans="2:5" ht="15.5" hidden="1" x14ac:dyDescent="0.35">
      <c r="B829" s="6" t="s">
        <v>525</v>
      </c>
      <c r="C829" s="1"/>
      <c r="D829" s="1"/>
      <c r="E829" s="8" t="s">
        <v>1159</v>
      </c>
    </row>
    <row r="830" spans="2:5" ht="15.5" hidden="1" x14ac:dyDescent="0.35">
      <c r="B830" s="6" t="s">
        <v>526</v>
      </c>
      <c r="C830" s="1"/>
      <c r="D830" s="1"/>
      <c r="E830" s="8" t="s">
        <v>1160</v>
      </c>
    </row>
    <row r="831" spans="2:5" ht="15.5" hidden="1" x14ac:dyDescent="0.35">
      <c r="B831" s="6" t="s">
        <v>527</v>
      </c>
      <c r="C831" s="1"/>
      <c r="D831" s="1"/>
      <c r="E831" s="8" t="s">
        <v>1161</v>
      </c>
    </row>
    <row r="832" spans="2:5" ht="15.5" hidden="1" x14ac:dyDescent="0.35">
      <c r="B832" s="6" t="s">
        <v>528</v>
      </c>
      <c r="C832" s="1"/>
      <c r="D832" s="1"/>
      <c r="E832" s="8" t="s">
        <v>1162</v>
      </c>
    </row>
    <row r="833" spans="2:5" ht="15.5" hidden="1" x14ac:dyDescent="0.35">
      <c r="B833" s="6" t="s">
        <v>529</v>
      </c>
      <c r="C833" s="1"/>
      <c r="D833" s="1"/>
      <c r="E833" s="8" t="s">
        <v>1163</v>
      </c>
    </row>
    <row r="834" spans="2:5" ht="15.5" hidden="1" x14ac:dyDescent="0.35">
      <c r="B834" s="6" t="s">
        <v>530</v>
      </c>
      <c r="C834" s="1"/>
      <c r="D834" s="1"/>
      <c r="E834" s="8" t="s">
        <v>1164</v>
      </c>
    </row>
    <row r="835" spans="2:5" ht="15.5" hidden="1" x14ac:dyDescent="0.35">
      <c r="B835" s="6" t="s">
        <v>531</v>
      </c>
      <c r="C835" s="1"/>
      <c r="D835" s="1"/>
      <c r="E835" s="8" t="s">
        <v>1165</v>
      </c>
    </row>
    <row r="836" spans="2:5" ht="15.5" hidden="1" x14ac:dyDescent="0.35">
      <c r="B836" s="6" t="s">
        <v>532</v>
      </c>
      <c r="C836" s="1"/>
      <c r="D836" s="1"/>
      <c r="E836" s="8" t="s">
        <v>1166</v>
      </c>
    </row>
    <row r="837" spans="2:5" ht="15.5" hidden="1" x14ac:dyDescent="0.35">
      <c r="B837" s="6" t="s">
        <v>533</v>
      </c>
      <c r="C837" s="1"/>
      <c r="D837" s="1"/>
      <c r="E837" s="8" t="s">
        <v>1167</v>
      </c>
    </row>
    <row r="838" spans="2:5" ht="15.5" hidden="1" x14ac:dyDescent="0.35">
      <c r="B838" s="6" t="s">
        <v>534</v>
      </c>
      <c r="C838" s="1"/>
      <c r="D838" s="1"/>
      <c r="E838" s="8" t="s">
        <v>1168</v>
      </c>
    </row>
    <row r="839" spans="2:5" ht="15.5" hidden="1" x14ac:dyDescent="0.35">
      <c r="B839" s="6" t="s">
        <v>535</v>
      </c>
      <c r="C839" s="1"/>
      <c r="D839" s="1"/>
      <c r="E839" s="8" t="s">
        <v>1169</v>
      </c>
    </row>
    <row r="840" spans="2:5" ht="15.5" hidden="1" x14ac:dyDescent="0.35">
      <c r="B840" s="6" t="s">
        <v>536</v>
      </c>
      <c r="C840" s="1"/>
      <c r="D840" s="1"/>
      <c r="E840" s="8" t="s">
        <v>1170</v>
      </c>
    </row>
    <row r="841" spans="2:5" ht="15.5" hidden="1" x14ac:dyDescent="0.35">
      <c r="B841" s="6" t="s">
        <v>537</v>
      </c>
      <c r="C841" s="1"/>
      <c r="D841" s="1"/>
      <c r="E841" s="8" t="s">
        <v>1171</v>
      </c>
    </row>
    <row r="842" spans="2:5" ht="15.5" hidden="1" x14ac:dyDescent="0.35">
      <c r="B842" s="6" t="s">
        <v>538</v>
      </c>
      <c r="C842" s="1"/>
      <c r="D842" s="1"/>
      <c r="E842" s="8" t="s">
        <v>1172</v>
      </c>
    </row>
    <row r="843" spans="2:5" ht="15.5" hidden="1" x14ac:dyDescent="0.35">
      <c r="B843" s="6" t="s">
        <v>539</v>
      </c>
      <c r="C843" s="1"/>
      <c r="D843" s="1"/>
      <c r="E843" s="8" t="s">
        <v>2190</v>
      </c>
    </row>
    <row r="844" spans="2:5" ht="15.5" hidden="1" x14ac:dyDescent="0.35">
      <c r="B844" s="6" t="s">
        <v>540</v>
      </c>
      <c r="C844" s="1"/>
      <c r="D844" s="1"/>
      <c r="E844" s="8" t="s">
        <v>1173</v>
      </c>
    </row>
    <row r="845" spans="2:5" ht="15.5" hidden="1" x14ac:dyDescent="0.35">
      <c r="B845" s="6" t="s">
        <v>541</v>
      </c>
      <c r="C845" s="1"/>
      <c r="D845" s="1"/>
      <c r="E845" s="8" t="s">
        <v>1174</v>
      </c>
    </row>
    <row r="846" spans="2:5" ht="15.5" hidden="1" x14ac:dyDescent="0.35">
      <c r="B846" s="6" t="s">
        <v>542</v>
      </c>
      <c r="C846" s="1"/>
      <c r="D846" s="1"/>
      <c r="E846" s="8" t="s">
        <v>1175</v>
      </c>
    </row>
    <row r="847" spans="2:5" ht="15.5" hidden="1" x14ac:dyDescent="0.35">
      <c r="B847" s="5" t="s">
        <v>1717</v>
      </c>
      <c r="C847" s="1"/>
      <c r="D847" s="1"/>
      <c r="E847" s="8" t="s">
        <v>1176</v>
      </c>
    </row>
    <row r="848" spans="2:5" ht="15.5" hidden="1" x14ac:dyDescent="0.35">
      <c r="B848" s="6" t="s">
        <v>543</v>
      </c>
      <c r="C848" s="1"/>
      <c r="D848" s="1"/>
      <c r="E848" s="8" t="s">
        <v>1177</v>
      </c>
    </row>
    <row r="849" spans="2:5" ht="15.5" hidden="1" x14ac:dyDescent="0.35">
      <c r="B849" s="6" t="s">
        <v>544</v>
      </c>
      <c r="C849" s="1"/>
      <c r="D849" s="1"/>
      <c r="E849" s="8" t="s">
        <v>2191</v>
      </c>
    </row>
    <row r="850" spans="2:5" ht="15.5" hidden="1" x14ac:dyDescent="0.35">
      <c r="B850" s="6" t="s">
        <v>545</v>
      </c>
      <c r="C850" s="1"/>
      <c r="D850" s="1"/>
      <c r="E850" s="8" t="s">
        <v>1178</v>
      </c>
    </row>
    <row r="851" spans="2:5" ht="15.5" hidden="1" x14ac:dyDescent="0.35">
      <c r="B851" s="6" t="s">
        <v>546</v>
      </c>
      <c r="C851" s="1"/>
      <c r="D851" s="1"/>
      <c r="E851" s="8" t="s">
        <v>1179</v>
      </c>
    </row>
    <row r="852" spans="2:5" ht="15.5" hidden="1" x14ac:dyDescent="0.35">
      <c r="B852" s="6" t="s">
        <v>547</v>
      </c>
      <c r="C852" s="1"/>
      <c r="D852" s="1"/>
      <c r="E852" s="8" t="s">
        <v>1180</v>
      </c>
    </row>
    <row r="853" spans="2:5" ht="15.5" hidden="1" x14ac:dyDescent="0.35">
      <c r="B853" s="6" t="s">
        <v>548</v>
      </c>
      <c r="C853" s="1"/>
      <c r="D853" s="1"/>
      <c r="E853" s="8" t="s">
        <v>1181</v>
      </c>
    </row>
    <row r="854" spans="2:5" ht="15.5" hidden="1" x14ac:dyDescent="0.35">
      <c r="B854" s="6" t="s">
        <v>549</v>
      </c>
      <c r="C854" s="1"/>
      <c r="D854" s="1"/>
      <c r="E854" s="8" t="s">
        <v>1182</v>
      </c>
    </row>
    <row r="855" spans="2:5" ht="15.5" hidden="1" x14ac:dyDescent="0.35">
      <c r="B855" s="6" t="s">
        <v>550</v>
      </c>
      <c r="C855" s="1"/>
      <c r="D855" s="1"/>
      <c r="E855" s="8" t="s">
        <v>1183</v>
      </c>
    </row>
    <row r="856" spans="2:5" ht="15.5" hidden="1" x14ac:dyDescent="0.35">
      <c r="B856" s="6" t="s">
        <v>551</v>
      </c>
      <c r="C856" s="1"/>
      <c r="D856" s="1"/>
      <c r="E856" s="8" t="s">
        <v>1184</v>
      </c>
    </row>
    <row r="857" spans="2:5" ht="15.5" hidden="1" x14ac:dyDescent="0.35">
      <c r="B857" s="6" t="s">
        <v>552</v>
      </c>
      <c r="C857" s="1"/>
      <c r="D857" s="1"/>
      <c r="E857" s="8" t="s">
        <v>1185</v>
      </c>
    </row>
    <row r="858" spans="2:5" ht="15.5" hidden="1" x14ac:dyDescent="0.35">
      <c r="B858" s="6" t="s">
        <v>553</v>
      </c>
      <c r="C858" s="1"/>
      <c r="D858" s="1"/>
      <c r="E858" s="8" t="s">
        <v>1186</v>
      </c>
    </row>
    <row r="859" spans="2:5" ht="15.5" hidden="1" x14ac:dyDescent="0.35">
      <c r="B859" s="6" t="s">
        <v>554</v>
      </c>
      <c r="C859" s="1"/>
      <c r="D859" s="1"/>
      <c r="E859" s="8" t="s">
        <v>1187</v>
      </c>
    </row>
    <row r="860" spans="2:5" ht="15.5" hidden="1" x14ac:dyDescent="0.35">
      <c r="B860" s="6" t="s">
        <v>555</v>
      </c>
      <c r="C860" s="1"/>
      <c r="D860" s="1"/>
      <c r="E860" s="8" t="s">
        <v>1188</v>
      </c>
    </row>
    <row r="861" spans="2:5" ht="15.5" hidden="1" x14ac:dyDescent="0.35">
      <c r="B861" s="6" t="s">
        <v>556</v>
      </c>
      <c r="C861" s="1"/>
      <c r="D861" s="1"/>
      <c r="E861" s="8" t="s">
        <v>1189</v>
      </c>
    </row>
    <row r="862" spans="2:5" ht="15.5" hidden="1" x14ac:dyDescent="0.35">
      <c r="B862" s="6" t="s">
        <v>557</v>
      </c>
      <c r="C862" s="1"/>
      <c r="D862" s="1"/>
      <c r="E862" s="8" t="s">
        <v>1190</v>
      </c>
    </row>
    <row r="863" spans="2:5" ht="15.5" hidden="1" x14ac:dyDescent="0.35">
      <c r="B863" s="6" t="s">
        <v>558</v>
      </c>
      <c r="C863" s="1"/>
      <c r="D863" s="1"/>
      <c r="E863" s="8" t="s">
        <v>1191</v>
      </c>
    </row>
    <row r="864" spans="2:5" ht="15.5" hidden="1" x14ac:dyDescent="0.35">
      <c r="B864" s="6" t="s">
        <v>559</v>
      </c>
      <c r="C864" s="1"/>
      <c r="D864" s="1"/>
      <c r="E864" s="8" t="s">
        <v>1192</v>
      </c>
    </row>
    <row r="865" spans="2:5" ht="15.5" hidden="1" x14ac:dyDescent="0.35">
      <c r="B865" s="6" t="s">
        <v>560</v>
      </c>
      <c r="C865" s="1"/>
      <c r="D865" s="1"/>
      <c r="E865" s="8" t="s">
        <v>1193</v>
      </c>
    </row>
    <row r="866" spans="2:5" ht="15.5" hidden="1" x14ac:dyDescent="0.35">
      <c r="B866" s="6" t="s">
        <v>561</v>
      </c>
      <c r="C866" s="1"/>
      <c r="D866" s="1"/>
      <c r="E866" s="8" t="s">
        <v>1194</v>
      </c>
    </row>
    <row r="867" spans="2:5" ht="15.5" hidden="1" x14ac:dyDescent="0.35">
      <c r="B867" s="6" t="s">
        <v>562</v>
      </c>
      <c r="C867" s="1"/>
      <c r="D867" s="1"/>
      <c r="E867" s="8" t="s">
        <v>2192</v>
      </c>
    </row>
    <row r="868" spans="2:5" ht="15.5" hidden="1" x14ac:dyDescent="0.35">
      <c r="B868" s="6" t="s">
        <v>563</v>
      </c>
      <c r="C868" s="1"/>
      <c r="D868" s="1"/>
      <c r="E868" s="8" t="s">
        <v>1195</v>
      </c>
    </row>
    <row r="869" spans="2:5" ht="15.5" hidden="1" x14ac:dyDescent="0.35">
      <c r="B869" s="6" t="s">
        <v>564</v>
      </c>
      <c r="C869" s="1"/>
      <c r="D869" s="1"/>
      <c r="E869" s="8" t="s">
        <v>1196</v>
      </c>
    </row>
    <row r="870" spans="2:5" ht="15.5" hidden="1" x14ac:dyDescent="0.35">
      <c r="B870" s="6" t="s">
        <v>565</v>
      </c>
      <c r="C870" s="1"/>
      <c r="D870" s="1"/>
      <c r="E870" s="8" t="s">
        <v>1197</v>
      </c>
    </row>
    <row r="871" spans="2:5" ht="15.5" hidden="1" x14ac:dyDescent="0.35">
      <c r="B871" s="6" t="s">
        <v>566</v>
      </c>
      <c r="C871" s="1"/>
      <c r="D871" s="1"/>
      <c r="E871" s="8" t="s">
        <v>1198</v>
      </c>
    </row>
    <row r="872" spans="2:5" ht="15.5" hidden="1" x14ac:dyDescent="0.35">
      <c r="B872" s="6" t="s">
        <v>567</v>
      </c>
      <c r="C872" s="1"/>
      <c r="D872" s="1"/>
      <c r="E872" s="8" t="s">
        <v>1199</v>
      </c>
    </row>
    <row r="873" spans="2:5" ht="15.5" hidden="1" x14ac:dyDescent="0.35">
      <c r="B873" s="6" t="s">
        <v>568</v>
      </c>
      <c r="C873" s="1"/>
      <c r="D873" s="1"/>
      <c r="E873" s="8" t="s">
        <v>1200</v>
      </c>
    </row>
    <row r="874" spans="2:5" ht="15.5" hidden="1" x14ac:dyDescent="0.35">
      <c r="B874" s="6" t="s">
        <v>569</v>
      </c>
      <c r="C874" s="1"/>
      <c r="D874" s="1"/>
      <c r="E874" s="8" t="s">
        <v>1201</v>
      </c>
    </row>
    <row r="875" spans="2:5" ht="15.5" hidden="1" x14ac:dyDescent="0.35">
      <c r="B875" s="6" t="s">
        <v>570</v>
      </c>
      <c r="C875" s="1"/>
      <c r="D875" s="1"/>
      <c r="E875" s="8" t="s">
        <v>1202</v>
      </c>
    </row>
    <row r="876" spans="2:5" ht="15.5" hidden="1" x14ac:dyDescent="0.35">
      <c r="B876" s="6" t="s">
        <v>571</v>
      </c>
      <c r="C876" s="1"/>
      <c r="D876" s="1"/>
      <c r="E876" s="8" t="s">
        <v>2193</v>
      </c>
    </row>
    <row r="877" spans="2:5" ht="15.5" hidden="1" x14ac:dyDescent="0.35">
      <c r="B877" s="6" t="s">
        <v>572</v>
      </c>
      <c r="C877" s="1"/>
      <c r="D877" s="1"/>
      <c r="E877" s="8" t="s">
        <v>2194</v>
      </c>
    </row>
    <row r="878" spans="2:5" ht="15.5" hidden="1" x14ac:dyDescent="0.35">
      <c r="B878" s="6" t="s">
        <v>573</v>
      </c>
      <c r="C878" s="1"/>
      <c r="D878" s="1"/>
      <c r="E878" s="8" t="s">
        <v>1203</v>
      </c>
    </row>
    <row r="879" spans="2:5" ht="15.5" hidden="1" x14ac:dyDescent="0.35">
      <c r="B879" s="6" t="s">
        <v>574</v>
      </c>
      <c r="C879" s="1"/>
      <c r="D879" s="1"/>
      <c r="E879" s="8" t="s">
        <v>1204</v>
      </c>
    </row>
    <row r="880" spans="2:5" ht="15.5" hidden="1" x14ac:dyDescent="0.35">
      <c r="B880" s="6" t="s">
        <v>575</v>
      </c>
      <c r="C880" s="1"/>
      <c r="D880" s="1"/>
      <c r="E880" s="8" t="s">
        <v>1205</v>
      </c>
    </row>
    <row r="881" spans="2:5" ht="15.5" hidden="1" x14ac:dyDescent="0.35">
      <c r="B881" s="5" t="s">
        <v>1718</v>
      </c>
      <c r="C881" s="1"/>
      <c r="D881" s="1"/>
      <c r="E881" s="8" t="s">
        <v>1206</v>
      </c>
    </row>
    <row r="882" spans="2:5" ht="15.5" hidden="1" x14ac:dyDescent="0.35">
      <c r="B882" s="6" t="s">
        <v>576</v>
      </c>
      <c r="C882" s="1"/>
      <c r="D882" s="1"/>
      <c r="E882" s="8" t="s">
        <v>1207</v>
      </c>
    </row>
    <row r="883" spans="2:5" ht="15.5" hidden="1" x14ac:dyDescent="0.35">
      <c r="B883" s="6" t="s">
        <v>577</v>
      </c>
      <c r="C883" s="1"/>
      <c r="D883" s="1"/>
      <c r="E883" s="8" t="s">
        <v>1208</v>
      </c>
    </row>
    <row r="884" spans="2:5" ht="15.5" hidden="1" x14ac:dyDescent="0.35">
      <c r="B884" s="6" t="s">
        <v>578</v>
      </c>
      <c r="C884" s="1"/>
      <c r="D884" s="1"/>
      <c r="E884" s="8" t="s">
        <v>1209</v>
      </c>
    </row>
    <row r="885" spans="2:5" ht="15.5" hidden="1" x14ac:dyDescent="0.35">
      <c r="B885" s="6" t="s">
        <v>579</v>
      </c>
      <c r="C885" s="1"/>
      <c r="D885" s="1"/>
      <c r="E885" s="8" t="s">
        <v>2195</v>
      </c>
    </row>
    <row r="886" spans="2:5" ht="15.5" hidden="1" x14ac:dyDescent="0.35">
      <c r="B886" s="6" t="s">
        <v>580</v>
      </c>
      <c r="C886" s="1"/>
      <c r="D886" s="1"/>
      <c r="E886" s="8" t="s">
        <v>1210</v>
      </c>
    </row>
    <row r="887" spans="2:5" ht="15.5" hidden="1" x14ac:dyDescent="0.35">
      <c r="B887" s="6" t="s">
        <v>581</v>
      </c>
      <c r="C887" s="1"/>
      <c r="D887" s="1"/>
      <c r="E887" s="8" t="s">
        <v>1211</v>
      </c>
    </row>
    <row r="888" spans="2:5" ht="15.5" hidden="1" x14ac:dyDescent="0.35">
      <c r="B888" s="6" t="s">
        <v>582</v>
      </c>
      <c r="C888" s="1"/>
      <c r="D888" s="1"/>
      <c r="E888" s="8" t="s">
        <v>1212</v>
      </c>
    </row>
    <row r="889" spans="2:5" ht="15.5" hidden="1" x14ac:dyDescent="0.35">
      <c r="B889" s="6" t="s">
        <v>583</v>
      </c>
      <c r="C889" s="1"/>
      <c r="D889" s="1"/>
      <c r="E889" s="8" t="s">
        <v>1213</v>
      </c>
    </row>
    <row r="890" spans="2:5" ht="15.5" hidden="1" x14ac:dyDescent="0.35">
      <c r="B890" s="6" t="s">
        <v>584</v>
      </c>
      <c r="C890" s="1"/>
      <c r="D890" s="1"/>
      <c r="E890" s="8" t="s">
        <v>1214</v>
      </c>
    </row>
    <row r="891" spans="2:5" ht="15.5" hidden="1" x14ac:dyDescent="0.35">
      <c r="B891" s="5" t="s">
        <v>1719</v>
      </c>
      <c r="C891" s="1"/>
      <c r="D891" s="1"/>
      <c r="E891" s="8" t="s">
        <v>1215</v>
      </c>
    </row>
    <row r="892" spans="2:5" ht="15.5" hidden="1" x14ac:dyDescent="0.35">
      <c r="B892" s="6" t="s">
        <v>585</v>
      </c>
      <c r="C892" s="1"/>
      <c r="D892" s="1"/>
      <c r="E892" s="8" t="s">
        <v>1216</v>
      </c>
    </row>
    <row r="893" spans="2:5" ht="15.5" hidden="1" x14ac:dyDescent="0.35">
      <c r="B893" s="6" t="s">
        <v>586</v>
      </c>
      <c r="C893" s="1"/>
      <c r="D893" s="1"/>
      <c r="E893" s="8" t="s">
        <v>1217</v>
      </c>
    </row>
    <row r="894" spans="2:5" ht="15.5" hidden="1" x14ac:dyDescent="0.35">
      <c r="B894" s="6" t="s">
        <v>587</v>
      </c>
      <c r="C894" s="1"/>
      <c r="D894" s="1"/>
      <c r="E894" s="8" t="s">
        <v>1218</v>
      </c>
    </row>
    <row r="895" spans="2:5" ht="15.5" hidden="1" x14ac:dyDescent="0.35">
      <c r="B895" s="6" t="s">
        <v>588</v>
      </c>
      <c r="C895" s="1"/>
      <c r="D895" s="1"/>
      <c r="E895" s="8" t="s">
        <v>1219</v>
      </c>
    </row>
    <row r="896" spans="2:5" ht="15.5" hidden="1" x14ac:dyDescent="0.35">
      <c r="B896" s="6" t="s">
        <v>589</v>
      </c>
      <c r="C896" s="1"/>
      <c r="D896" s="1"/>
      <c r="E896" s="8" t="s">
        <v>2196</v>
      </c>
    </row>
    <row r="897" spans="2:5" ht="15.5" hidden="1" x14ac:dyDescent="0.35">
      <c r="B897" s="6" t="s">
        <v>590</v>
      </c>
      <c r="C897" s="1"/>
      <c r="D897" s="1"/>
      <c r="E897" s="8" t="s">
        <v>1220</v>
      </c>
    </row>
    <row r="898" spans="2:5" ht="15.5" hidden="1" x14ac:dyDescent="0.35">
      <c r="B898" s="6" t="s">
        <v>591</v>
      </c>
      <c r="C898" s="1"/>
      <c r="D898" s="1"/>
      <c r="E898" s="8" t="s">
        <v>1221</v>
      </c>
    </row>
    <row r="899" spans="2:5" ht="15.5" hidden="1" x14ac:dyDescent="0.35">
      <c r="B899" s="6" t="s">
        <v>592</v>
      </c>
      <c r="C899" s="1"/>
      <c r="D899" s="1"/>
      <c r="E899" s="8" t="s">
        <v>1222</v>
      </c>
    </row>
    <row r="900" spans="2:5" ht="15.5" hidden="1" x14ac:dyDescent="0.35">
      <c r="B900" s="6" t="s">
        <v>593</v>
      </c>
      <c r="C900" s="1"/>
      <c r="D900" s="1"/>
      <c r="E900" s="8" t="s">
        <v>1223</v>
      </c>
    </row>
    <row r="901" spans="2:5" ht="15.5" hidden="1" x14ac:dyDescent="0.35">
      <c r="B901" s="6" t="s">
        <v>594</v>
      </c>
      <c r="C901" s="1"/>
      <c r="D901" s="1"/>
      <c r="E901" s="8" t="s">
        <v>1224</v>
      </c>
    </row>
    <row r="902" spans="2:5" ht="15.5" hidden="1" x14ac:dyDescent="0.35">
      <c r="B902" s="6" t="s">
        <v>595</v>
      </c>
      <c r="C902" s="1"/>
      <c r="D902" s="1"/>
      <c r="E902" s="8" t="s">
        <v>1225</v>
      </c>
    </row>
    <row r="903" spans="2:5" ht="15.5" hidden="1" x14ac:dyDescent="0.35">
      <c r="B903" s="6" t="s">
        <v>596</v>
      </c>
      <c r="C903" s="1"/>
      <c r="D903" s="1"/>
      <c r="E903" s="8" t="s">
        <v>1226</v>
      </c>
    </row>
    <row r="904" spans="2:5" ht="15.5" hidden="1" x14ac:dyDescent="0.35">
      <c r="B904" s="5" t="s">
        <v>1720</v>
      </c>
      <c r="C904" s="1"/>
      <c r="D904" s="1"/>
      <c r="E904" s="8" t="s">
        <v>1227</v>
      </c>
    </row>
    <row r="905" spans="2:5" ht="15.5" hidden="1" x14ac:dyDescent="0.35">
      <c r="B905" s="6" t="s">
        <v>597</v>
      </c>
      <c r="C905" s="1"/>
      <c r="D905" s="1"/>
      <c r="E905" s="8" t="s">
        <v>1228</v>
      </c>
    </row>
    <row r="906" spans="2:5" ht="15.5" hidden="1" x14ac:dyDescent="0.35">
      <c r="B906" s="6" t="s">
        <v>598</v>
      </c>
      <c r="C906" s="1"/>
      <c r="D906" s="1"/>
      <c r="E906" s="8" t="s">
        <v>1229</v>
      </c>
    </row>
    <row r="907" spans="2:5" ht="15.5" hidden="1" x14ac:dyDescent="0.35">
      <c r="B907" s="6" t="s">
        <v>599</v>
      </c>
      <c r="C907" s="1"/>
      <c r="D907" s="1"/>
      <c r="E907" s="8" t="s">
        <v>1230</v>
      </c>
    </row>
    <row r="908" spans="2:5" ht="15.5" hidden="1" x14ac:dyDescent="0.35">
      <c r="B908" s="6" t="s">
        <v>600</v>
      </c>
      <c r="C908" s="1"/>
      <c r="D908" s="1"/>
      <c r="E908" s="8" t="s">
        <v>1231</v>
      </c>
    </row>
    <row r="909" spans="2:5" ht="15.5" hidden="1" x14ac:dyDescent="0.35">
      <c r="B909" s="6" t="s">
        <v>601</v>
      </c>
      <c r="C909" s="1"/>
      <c r="D909" s="1"/>
      <c r="E909" s="8" t="s">
        <v>1232</v>
      </c>
    </row>
    <row r="910" spans="2:5" ht="15.5" hidden="1" x14ac:dyDescent="0.35">
      <c r="B910" s="6" t="s">
        <v>602</v>
      </c>
      <c r="C910" s="1"/>
      <c r="D910" s="1"/>
      <c r="E910" s="8" t="s">
        <v>1233</v>
      </c>
    </row>
    <row r="911" spans="2:5" ht="15.5" hidden="1" x14ac:dyDescent="0.35">
      <c r="B911" s="6" t="s">
        <v>603</v>
      </c>
      <c r="C911" s="1"/>
      <c r="D911" s="1"/>
      <c r="E911" s="8" t="s">
        <v>1234</v>
      </c>
    </row>
    <row r="912" spans="2:5" ht="15.5" hidden="1" x14ac:dyDescent="0.35">
      <c r="B912" s="6" t="s">
        <v>604</v>
      </c>
      <c r="C912" s="1"/>
      <c r="D912" s="1"/>
      <c r="E912" s="8" t="s">
        <v>1235</v>
      </c>
    </row>
    <row r="913" spans="2:5" ht="15.5" hidden="1" x14ac:dyDescent="0.35">
      <c r="B913" s="6" t="s">
        <v>605</v>
      </c>
      <c r="C913" s="1"/>
      <c r="D913" s="1"/>
      <c r="E913" s="8" t="s">
        <v>1236</v>
      </c>
    </row>
    <row r="914" spans="2:5" ht="15.5" hidden="1" x14ac:dyDescent="0.35">
      <c r="B914" s="6" t="s">
        <v>606</v>
      </c>
      <c r="C914" s="1"/>
      <c r="D914" s="1"/>
      <c r="E914" s="8" t="s">
        <v>1237</v>
      </c>
    </row>
    <row r="915" spans="2:5" ht="15.5" hidden="1" x14ac:dyDescent="0.35">
      <c r="B915" s="6" t="s">
        <v>607</v>
      </c>
      <c r="C915" s="1"/>
      <c r="D915" s="1"/>
      <c r="E915" s="8" t="s">
        <v>1238</v>
      </c>
    </row>
    <row r="916" spans="2:5" ht="15.5" hidden="1" x14ac:dyDescent="0.35">
      <c r="B916" s="6" t="s">
        <v>608</v>
      </c>
      <c r="C916" s="1"/>
      <c r="D916" s="1"/>
      <c r="E916" s="8" t="s">
        <v>1239</v>
      </c>
    </row>
    <row r="917" spans="2:5" ht="15.5" hidden="1" x14ac:dyDescent="0.35">
      <c r="B917" s="6" t="s">
        <v>609</v>
      </c>
      <c r="C917" s="1"/>
      <c r="D917" s="1"/>
      <c r="E917" s="8" t="s">
        <v>1240</v>
      </c>
    </row>
    <row r="918" spans="2:5" ht="15.5" hidden="1" x14ac:dyDescent="0.35">
      <c r="B918" s="6" t="s">
        <v>610</v>
      </c>
      <c r="C918" s="1"/>
      <c r="D918" s="1"/>
      <c r="E918" s="8" t="s">
        <v>1241</v>
      </c>
    </row>
    <row r="919" spans="2:5" ht="15.5" hidden="1" x14ac:dyDescent="0.35">
      <c r="B919" s="5" t="s">
        <v>1721</v>
      </c>
      <c r="C919" s="1"/>
      <c r="D919" s="1"/>
      <c r="E919" s="8" t="s">
        <v>2197</v>
      </c>
    </row>
    <row r="920" spans="2:5" ht="15.5" hidden="1" x14ac:dyDescent="0.35">
      <c r="B920" s="6" t="s">
        <v>611</v>
      </c>
      <c r="C920" s="1"/>
      <c r="D920" s="1"/>
      <c r="E920" s="8" t="s">
        <v>1242</v>
      </c>
    </row>
    <row r="921" spans="2:5" ht="15.5" hidden="1" x14ac:dyDescent="0.35">
      <c r="B921" s="6" t="s">
        <v>612</v>
      </c>
      <c r="C921" s="1"/>
      <c r="D921" s="1"/>
      <c r="E921" s="8" t="s">
        <v>1243</v>
      </c>
    </row>
    <row r="922" spans="2:5" ht="15.5" hidden="1" x14ac:dyDescent="0.35">
      <c r="B922" s="6" t="s">
        <v>613</v>
      </c>
      <c r="C922" s="1"/>
      <c r="D922" s="1"/>
      <c r="E922" s="8" t="s">
        <v>1244</v>
      </c>
    </row>
    <row r="923" spans="2:5" ht="15.5" hidden="1" x14ac:dyDescent="0.35">
      <c r="B923" s="6" t="s">
        <v>614</v>
      </c>
      <c r="C923" s="1"/>
      <c r="D923" s="1"/>
      <c r="E923" s="8" t="s">
        <v>1245</v>
      </c>
    </row>
    <row r="924" spans="2:5" ht="15.5" hidden="1" x14ac:dyDescent="0.35">
      <c r="B924" s="6" t="s">
        <v>615</v>
      </c>
      <c r="C924" s="1"/>
      <c r="D924" s="1"/>
      <c r="E924" s="8" t="s">
        <v>1246</v>
      </c>
    </row>
    <row r="925" spans="2:5" ht="15.5" hidden="1" x14ac:dyDescent="0.35">
      <c r="B925" s="6" t="s">
        <v>616</v>
      </c>
      <c r="C925" s="1"/>
      <c r="D925" s="1"/>
      <c r="E925" s="8" t="s">
        <v>1247</v>
      </c>
    </row>
    <row r="926" spans="2:5" ht="15.5" hidden="1" x14ac:dyDescent="0.35">
      <c r="B926" s="6" t="s">
        <v>617</v>
      </c>
      <c r="C926" s="1"/>
      <c r="D926" s="1"/>
      <c r="E926" s="8" t="s">
        <v>1248</v>
      </c>
    </row>
    <row r="927" spans="2:5" ht="15.5" hidden="1" x14ac:dyDescent="0.35">
      <c r="B927" s="6" t="s">
        <v>618</v>
      </c>
      <c r="C927" s="1"/>
      <c r="D927" s="1"/>
      <c r="E927" s="8" t="s">
        <v>1249</v>
      </c>
    </row>
    <row r="928" spans="2:5" ht="15.5" hidden="1" x14ac:dyDescent="0.35">
      <c r="B928" s="6" t="s">
        <v>619</v>
      </c>
      <c r="C928" s="1"/>
      <c r="D928" s="1"/>
      <c r="E928" s="8" t="s">
        <v>1250</v>
      </c>
    </row>
    <row r="929" spans="2:5" ht="15.5" hidden="1" x14ac:dyDescent="0.35">
      <c r="B929" s="6" t="s">
        <v>620</v>
      </c>
      <c r="C929" s="1"/>
      <c r="D929" s="1"/>
      <c r="E929" s="8" t="s">
        <v>1251</v>
      </c>
    </row>
    <row r="930" spans="2:5" ht="15.5" hidden="1" x14ac:dyDescent="0.35">
      <c r="B930" s="6" t="s">
        <v>621</v>
      </c>
      <c r="C930" s="1"/>
      <c r="D930" s="1"/>
      <c r="E930" s="8" t="s">
        <v>1252</v>
      </c>
    </row>
    <row r="931" spans="2:5" ht="15.5" hidden="1" x14ac:dyDescent="0.35">
      <c r="B931" s="6" t="s">
        <v>622</v>
      </c>
      <c r="C931" s="1"/>
      <c r="D931" s="1"/>
      <c r="E931" s="8" t="s">
        <v>1253</v>
      </c>
    </row>
    <row r="932" spans="2:5" ht="15.5" hidden="1" x14ac:dyDescent="0.35">
      <c r="B932" s="6" t="s">
        <v>623</v>
      </c>
      <c r="C932" s="1"/>
      <c r="D932" s="1"/>
      <c r="E932" s="8" t="s">
        <v>1254</v>
      </c>
    </row>
    <row r="933" spans="2:5" ht="15.5" hidden="1" x14ac:dyDescent="0.35">
      <c r="B933" s="6" t="s">
        <v>624</v>
      </c>
      <c r="C933" s="1"/>
      <c r="D933" s="1"/>
      <c r="E933" s="8" t="s">
        <v>1255</v>
      </c>
    </row>
    <row r="934" spans="2:5" ht="15.5" hidden="1" x14ac:dyDescent="0.35">
      <c r="B934" s="6" t="s">
        <v>625</v>
      </c>
      <c r="C934" s="1"/>
      <c r="D934" s="1"/>
      <c r="E934" s="8" t="s">
        <v>1256</v>
      </c>
    </row>
    <row r="935" spans="2:5" ht="15.5" hidden="1" x14ac:dyDescent="0.35">
      <c r="B935" s="6" t="s">
        <v>626</v>
      </c>
      <c r="C935" s="1"/>
      <c r="D935" s="1"/>
      <c r="E935" s="8" t="s">
        <v>1257</v>
      </c>
    </row>
    <row r="936" spans="2:5" ht="15.5" hidden="1" x14ac:dyDescent="0.35">
      <c r="B936" s="5" t="s">
        <v>1722</v>
      </c>
      <c r="C936" s="1"/>
      <c r="D936" s="1"/>
      <c r="E936" s="8" t="s">
        <v>1258</v>
      </c>
    </row>
    <row r="937" spans="2:5" ht="15.5" hidden="1" x14ac:dyDescent="0.35">
      <c r="B937" s="6" t="s">
        <v>627</v>
      </c>
      <c r="C937" s="1"/>
      <c r="D937" s="1"/>
      <c r="E937" s="8" t="s">
        <v>1259</v>
      </c>
    </row>
    <row r="938" spans="2:5" ht="15.5" hidden="1" x14ac:dyDescent="0.35">
      <c r="B938" s="6" t="s">
        <v>628</v>
      </c>
      <c r="C938" s="1"/>
      <c r="D938" s="1"/>
      <c r="E938" s="8" t="s">
        <v>1260</v>
      </c>
    </row>
    <row r="939" spans="2:5" ht="15.5" hidden="1" x14ac:dyDescent="0.35">
      <c r="B939" s="6" t="s">
        <v>629</v>
      </c>
      <c r="C939" s="1"/>
      <c r="D939" s="1"/>
      <c r="E939" s="8" t="s">
        <v>1261</v>
      </c>
    </row>
    <row r="940" spans="2:5" ht="15.5" hidden="1" x14ac:dyDescent="0.35">
      <c r="B940" s="6" t="s">
        <v>630</v>
      </c>
      <c r="C940" s="1"/>
      <c r="D940" s="1"/>
      <c r="E940" s="8" t="s">
        <v>1262</v>
      </c>
    </row>
    <row r="941" spans="2:5" ht="15.5" hidden="1" x14ac:dyDescent="0.35">
      <c r="B941" s="6" t="s">
        <v>631</v>
      </c>
      <c r="C941" s="1"/>
      <c r="D941" s="1"/>
      <c r="E941" s="8" t="s">
        <v>1263</v>
      </c>
    </row>
    <row r="942" spans="2:5" ht="15.5" hidden="1" x14ac:dyDescent="0.35">
      <c r="B942" s="6" t="s">
        <v>632</v>
      </c>
      <c r="C942" s="1"/>
      <c r="D942" s="1"/>
      <c r="E942" s="8" t="s">
        <v>1264</v>
      </c>
    </row>
    <row r="943" spans="2:5" ht="15.5" hidden="1" x14ac:dyDescent="0.35">
      <c r="B943" s="6" t="s">
        <v>633</v>
      </c>
      <c r="C943" s="1"/>
      <c r="D943" s="1"/>
      <c r="E943" s="8" t="s">
        <v>1265</v>
      </c>
    </row>
    <row r="944" spans="2:5" ht="15.5" hidden="1" x14ac:dyDescent="0.35">
      <c r="B944" s="6" t="s">
        <v>634</v>
      </c>
      <c r="C944" s="1"/>
      <c r="D944" s="1"/>
      <c r="E944" s="8" t="s">
        <v>1266</v>
      </c>
    </row>
    <row r="945" spans="2:5" ht="15.5" hidden="1" x14ac:dyDescent="0.35">
      <c r="B945" s="6" t="s">
        <v>635</v>
      </c>
      <c r="C945" s="1"/>
      <c r="D945" s="1"/>
      <c r="E945" s="8" t="s">
        <v>1267</v>
      </c>
    </row>
    <row r="946" spans="2:5" ht="15.5" hidden="1" x14ac:dyDescent="0.35">
      <c r="B946" s="6" t="s">
        <v>636</v>
      </c>
      <c r="C946" s="1"/>
      <c r="D946" s="1"/>
      <c r="E946" s="8" t="s">
        <v>1268</v>
      </c>
    </row>
    <row r="947" spans="2:5" ht="15.5" hidden="1" x14ac:dyDescent="0.35">
      <c r="B947" s="6" t="s">
        <v>637</v>
      </c>
      <c r="C947" s="1"/>
      <c r="D947" s="1"/>
      <c r="E947" s="8" t="s">
        <v>1269</v>
      </c>
    </row>
    <row r="948" spans="2:5" ht="15.5" hidden="1" x14ac:dyDescent="0.35">
      <c r="B948" s="6" t="s">
        <v>638</v>
      </c>
      <c r="C948" s="1"/>
      <c r="D948" s="1"/>
      <c r="E948" s="8" t="s">
        <v>1270</v>
      </c>
    </row>
    <row r="949" spans="2:5" ht="15.5" hidden="1" x14ac:dyDescent="0.35">
      <c r="B949" s="6" t="s">
        <v>639</v>
      </c>
      <c r="C949" s="1"/>
      <c r="D949" s="1"/>
      <c r="E949" s="8" t="s">
        <v>1271</v>
      </c>
    </row>
    <row r="950" spans="2:5" ht="15.5" hidden="1" x14ac:dyDescent="0.35">
      <c r="B950" s="6" t="s">
        <v>640</v>
      </c>
      <c r="C950" s="1"/>
      <c r="D950" s="1"/>
      <c r="E950" s="8" t="s">
        <v>1272</v>
      </c>
    </row>
    <row r="951" spans="2:5" ht="15.5" hidden="1" x14ac:dyDescent="0.35">
      <c r="B951" s="6" t="s">
        <v>641</v>
      </c>
      <c r="C951" s="1"/>
      <c r="D951" s="1"/>
      <c r="E951" s="8" t="s">
        <v>1273</v>
      </c>
    </row>
    <row r="952" spans="2:5" ht="15.5" hidden="1" x14ac:dyDescent="0.35">
      <c r="B952" s="6" t="s">
        <v>642</v>
      </c>
      <c r="C952" s="1"/>
      <c r="D952" s="1"/>
      <c r="E952" s="8" t="s">
        <v>1274</v>
      </c>
    </row>
    <row r="953" spans="2:5" ht="15.5" hidden="1" x14ac:dyDescent="0.35">
      <c r="B953" s="6" t="s">
        <v>643</v>
      </c>
      <c r="C953" s="1"/>
      <c r="D953" s="1"/>
      <c r="E953" s="8" t="s">
        <v>1275</v>
      </c>
    </row>
    <row r="954" spans="2:5" ht="15.5" hidden="1" x14ac:dyDescent="0.35">
      <c r="B954" s="6" t="s">
        <v>644</v>
      </c>
      <c r="C954" s="1"/>
      <c r="D954" s="1"/>
      <c r="E954" s="8" t="s">
        <v>1276</v>
      </c>
    </row>
    <row r="955" spans="2:5" ht="15.5" hidden="1" x14ac:dyDescent="0.35">
      <c r="B955" s="6" t="s">
        <v>645</v>
      </c>
      <c r="C955" s="1"/>
      <c r="D955" s="1"/>
      <c r="E955" s="8" t="s">
        <v>1277</v>
      </c>
    </row>
    <row r="956" spans="2:5" ht="15.5" hidden="1" x14ac:dyDescent="0.35">
      <c r="B956" s="5" t="s">
        <v>1723</v>
      </c>
      <c r="C956" s="1"/>
      <c r="D956" s="1"/>
      <c r="E956" s="8" t="s">
        <v>1278</v>
      </c>
    </row>
    <row r="957" spans="2:5" ht="15.5" hidden="1" x14ac:dyDescent="0.35">
      <c r="B957" s="6" t="s">
        <v>646</v>
      </c>
      <c r="C957" s="1"/>
      <c r="D957" s="1"/>
      <c r="E957" s="8" t="s">
        <v>1279</v>
      </c>
    </row>
    <row r="958" spans="2:5" ht="15.5" hidden="1" x14ac:dyDescent="0.35">
      <c r="B958" s="6" t="s">
        <v>647</v>
      </c>
      <c r="C958" s="1"/>
      <c r="D958" s="1"/>
      <c r="E958" s="8" t="s">
        <v>1280</v>
      </c>
    </row>
    <row r="959" spans="2:5" ht="15.5" hidden="1" x14ac:dyDescent="0.35">
      <c r="B959" s="6" t="s">
        <v>648</v>
      </c>
      <c r="C959" s="1"/>
      <c r="D959" s="1"/>
      <c r="E959" s="8" t="s">
        <v>1281</v>
      </c>
    </row>
    <row r="960" spans="2:5" ht="15.5" hidden="1" x14ac:dyDescent="0.35">
      <c r="B960" s="5" t="s">
        <v>1724</v>
      </c>
      <c r="C960" s="1"/>
      <c r="D960" s="1"/>
      <c r="E960" s="8" t="s">
        <v>1282</v>
      </c>
    </row>
    <row r="961" spans="2:5" ht="15.5" hidden="1" x14ac:dyDescent="0.35">
      <c r="B961" s="6" t="s">
        <v>649</v>
      </c>
      <c r="C961" s="1"/>
      <c r="D961" s="1"/>
      <c r="E961" s="8" t="s">
        <v>1283</v>
      </c>
    </row>
    <row r="962" spans="2:5" ht="15.5" hidden="1" x14ac:dyDescent="0.35">
      <c r="B962" s="1"/>
      <c r="C962" s="1"/>
      <c r="D962" s="1"/>
      <c r="E962" s="8" t="s">
        <v>1284</v>
      </c>
    </row>
    <row r="963" spans="2:5" ht="15.5" hidden="1" x14ac:dyDescent="0.35">
      <c r="B963" s="1"/>
      <c r="C963" s="1"/>
      <c r="D963" s="1"/>
      <c r="E963" s="8" t="s">
        <v>1285</v>
      </c>
    </row>
    <row r="964" spans="2:5" ht="15.5" hidden="1" x14ac:dyDescent="0.35">
      <c r="B964" s="1"/>
      <c r="C964" s="1"/>
      <c r="D964" s="1"/>
      <c r="E964" s="8" t="s">
        <v>1286</v>
      </c>
    </row>
    <row r="965" spans="2:5" ht="15.5" hidden="1" x14ac:dyDescent="0.35">
      <c r="B965" s="1"/>
      <c r="C965" s="1"/>
      <c r="D965" s="1"/>
      <c r="E965" s="8" t="s">
        <v>2198</v>
      </c>
    </row>
    <row r="966" spans="2:5" ht="15.5" hidden="1" x14ac:dyDescent="0.35">
      <c r="B966" s="1"/>
      <c r="C966" s="1"/>
      <c r="D966" s="1"/>
      <c r="E966" s="8" t="s">
        <v>1287</v>
      </c>
    </row>
    <row r="967" spans="2:5" ht="15.5" hidden="1" x14ac:dyDescent="0.35">
      <c r="B967" s="1"/>
      <c r="C967" s="1"/>
      <c r="D967" s="1"/>
      <c r="E967" s="8" t="s">
        <v>1288</v>
      </c>
    </row>
    <row r="968" spans="2:5" ht="15.5" hidden="1" x14ac:dyDescent="0.35">
      <c r="B968" s="1"/>
      <c r="C968" s="1"/>
      <c r="D968" s="1"/>
      <c r="E968" s="8" t="s">
        <v>1289</v>
      </c>
    </row>
    <row r="969" spans="2:5" ht="15.5" hidden="1" x14ac:dyDescent="0.35">
      <c r="B969" s="1"/>
      <c r="C969" s="1"/>
      <c r="D969" s="1"/>
      <c r="E969" s="8" t="s">
        <v>1290</v>
      </c>
    </row>
    <row r="970" spans="2:5" ht="15.5" hidden="1" x14ac:dyDescent="0.35">
      <c r="B970" s="1"/>
      <c r="C970" s="1"/>
      <c r="D970" s="1"/>
      <c r="E970" s="8" t="s">
        <v>1291</v>
      </c>
    </row>
    <row r="971" spans="2:5" ht="15.5" hidden="1" x14ac:dyDescent="0.35">
      <c r="B971" s="1"/>
      <c r="C971" s="1"/>
      <c r="D971" s="1"/>
      <c r="E971" s="8" t="s">
        <v>1292</v>
      </c>
    </row>
    <row r="972" spans="2:5" ht="15.5" hidden="1" x14ac:dyDescent="0.35">
      <c r="B972" s="1"/>
      <c r="C972" s="1"/>
      <c r="D972" s="1"/>
      <c r="E972" s="8" t="s">
        <v>1293</v>
      </c>
    </row>
    <row r="973" spans="2:5" ht="15.5" hidden="1" x14ac:dyDescent="0.35">
      <c r="B973" s="1"/>
      <c r="C973" s="1"/>
      <c r="D973" s="1"/>
      <c r="E973" s="8" t="s">
        <v>1294</v>
      </c>
    </row>
    <row r="974" spans="2:5" ht="15.5" hidden="1" x14ac:dyDescent="0.35">
      <c r="B974" s="1"/>
      <c r="C974" s="1"/>
      <c r="D974" s="1"/>
      <c r="E974" s="8" t="s">
        <v>1295</v>
      </c>
    </row>
    <row r="975" spans="2:5" ht="15.5" hidden="1" x14ac:dyDescent="0.35">
      <c r="B975" s="1"/>
      <c r="C975" s="1"/>
      <c r="D975" s="1"/>
      <c r="E975" s="8" t="s">
        <v>1296</v>
      </c>
    </row>
    <row r="976" spans="2:5" ht="15.5" hidden="1" x14ac:dyDescent="0.35">
      <c r="B976" s="1"/>
      <c r="C976" s="1"/>
      <c r="D976" s="1"/>
      <c r="E976" s="8" t="s">
        <v>1297</v>
      </c>
    </row>
    <row r="977" spans="2:5" ht="15.5" hidden="1" x14ac:dyDescent="0.35">
      <c r="B977" s="1"/>
      <c r="C977" s="1"/>
      <c r="D977" s="1"/>
      <c r="E977" s="8" t="s">
        <v>1298</v>
      </c>
    </row>
    <row r="978" spans="2:5" ht="15.5" hidden="1" x14ac:dyDescent="0.35">
      <c r="B978" s="1"/>
      <c r="C978" s="1"/>
      <c r="D978" s="1"/>
      <c r="E978" s="8" t="s">
        <v>1299</v>
      </c>
    </row>
    <row r="979" spans="2:5" ht="15.5" hidden="1" x14ac:dyDescent="0.35">
      <c r="B979" s="1"/>
      <c r="C979" s="1"/>
      <c r="D979" s="1"/>
      <c r="E979" s="8" t="s">
        <v>1300</v>
      </c>
    </row>
    <row r="980" spans="2:5" ht="15.5" hidden="1" x14ac:dyDescent="0.35">
      <c r="B980" s="1"/>
      <c r="C980" s="1"/>
      <c r="D980" s="1"/>
      <c r="E980" s="8" t="s">
        <v>1301</v>
      </c>
    </row>
    <row r="981" spans="2:5" ht="15.5" hidden="1" x14ac:dyDescent="0.35">
      <c r="B981" s="1"/>
      <c r="C981" s="1"/>
      <c r="D981" s="1"/>
      <c r="E981" s="8" t="s">
        <v>1302</v>
      </c>
    </row>
    <row r="982" spans="2:5" ht="15.5" hidden="1" x14ac:dyDescent="0.35">
      <c r="B982" s="1"/>
      <c r="C982" s="1"/>
      <c r="D982" s="1"/>
      <c r="E982" s="8" t="s">
        <v>1303</v>
      </c>
    </row>
    <row r="983" spans="2:5" ht="15.5" hidden="1" x14ac:dyDescent="0.35">
      <c r="B983" s="1"/>
      <c r="C983" s="1"/>
      <c r="D983" s="1"/>
      <c r="E983" s="8" t="s">
        <v>1304</v>
      </c>
    </row>
    <row r="984" spans="2:5" ht="15.5" hidden="1" x14ac:dyDescent="0.35">
      <c r="B984" s="1"/>
      <c r="C984" s="1"/>
      <c r="D984" s="1"/>
      <c r="E984" s="8" t="s">
        <v>1305</v>
      </c>
    </row>
    <row r="985" spans="2:5" ht="15.5" hidden="1" x14ac:dyDescent="0.35">
      <c r="B985" s="1"/>
      <c r="C985" s="1"/>
      <c r="D985" s="1"/>
      <c r="E985" s="8" t="s">
        <v>1306</v>
      </c>
    </row>
    <row r="986" spans="2:5" ht="15.5" hidden="1" x14ac:dyDescent="0.35">
      <c r="B986" s="1"/>
      <c r="C986" s="1"/>
      <c r="D986" s="1"/>
      <c r="E986" s="8" t="s">
        <v>1307</v>
      </c>
    </row>
    <row r="987" spans="2:5" ht="15.5" hidden="1" x14ac:dyDescent="0.35">
      <c r="B987" s="1"/>
      <c r="C987" s="1"/>
      <c r="D987" s="1"/>
      <c r="E987" s="8" t="s">
        <v>1308</v>
      </c>
    </row>
    <row r="988" spans="2:5" ht="15.5" hidden="1" x14ac:dyDescent="0.35">
      <c r="B988" s="1"/>
      <c r="C988" s="1"/>
      <c r="D988" s="1"/>
      <c r="E988" s="8" t="s">
        <v>1309</v>
      </c>
    </row>
    <row r="989" spans="2:5" ht="15.5" hidden="1" x14ac:dyDescent="0.35">
      <c r="B989" s="1"/>
      <c r="C989" s="1"/>
      <c r="D989" s="1"/>
      <c r="E989" s="8" t="s">
        <v>1310</v>
      </c>
    </row>
    <row r="990" spans="2:5" ht="15.5" hidden="1" x14ac:dyDescent="0.35">
      <c r="B990" s="1"/>
      <c r="C990" s="1"/>
      <c r="D990" s="1"/>
      <c r="E990" s="8" t="s">
        <v>1311</v>
      </c>
    </row>
    <row r="991" spans="2:5" ht="15.5" hidden="1" x14ac:dyDescent="0.35">
      <c r="B991" s="1"/>
      <c r="C991" s="1"/>
      <c r="D991" s="1"/>
      <c r="E991" s="7" t="s">
        <v>1732</v>
      </c>
    </row>
    <row r="992" spans="2:5" ht="15.5" hidden="1" x14ac:dyDescent="0.35">
      <c r="B992" s="1"/>
      <c r="C992" s="1"/>
      <c r="D992" s="1"/>
      <c r="E992" s="8" t="s">
        <v>1312</v>
      </c>
    </row>
    <row r="993" spans="2:5" ht="15.5" hidden="1" x14ac:dyDescent="0.35">
      <c r="B993" s="1"/>
      <c r="C993" s="1"/>
      <c r="D993" s="1"/>
      <c r="E993" s="8" t="s">
        <v>1313</v>
      </c>
    </row>
    <row r="994" spans="2:5" ht="15.5" hidden="1" x14ac:dyDescent="0.35">
      <c r="B994" s="1"/>
      <c r="C994" s="1"/>
      <c r="D994" s="1"/>
      <c r="E994" s="8" t="s">
        <v>1314</v>
      </c>
    </row>
    <row r="995" spans="2:5" ht="15.5" hidden="1" x14ac:dyDescent="0.35">
      <c r="B995" s="1"/>
      <c r="C995" s="1"/>
      <c r="D995" s="1"/>
      <c r="E995" s="8" t="s">
        <v>1315</v>
      </c>
    </row>
    <row r="996" spans="2:5" ht="15.5" hidden="1" x14ac:dyDescent="0.35">
      <c r="B996" s="1"/>
      <c r="C996" s="1"/>
      <c r="D996" s="1"/>
      <c r="E996" s="8" t="s">
        <v>1316</v>
      </c>
    </row>
    <row r="997" spans="2:5" ht="15.5" hidden="1" x14ac:dyDescent="0.35">
      <c r="B997" s="1"/>
      <c r="C997" s="1"/>
      <c r="D997" s="1"/>
      <c r="E997" s="8" t="s">
        <v>1317</v>
      </c>
    </row>
    <row r="998" spans="2:5" ht="15.5" hidden="1" x14ac:dyDescent="0.35">
      <c r="B998" s="1"/>
      <c r="C998" s="1"/>
      <c r="D998" s="1"/>
      <c r="E998" s="8" t="s">
        <v>1318</v>
      </c>
    </row>
    <row r="999" spans="2:5" ht="15.5" hidden="1" x14ac:dyDescent="0.35">
      <c r="B999" s="1"/>
      <c r="C999" s="1"/>
      <c r="D999" s="1"/>
      <c r="E999" s="8" t="s">
        <v>1319</v>
      </c>
    </row>
    <row r="1000" spans="2:5" ht="15.5" hidden="1" x14ac:dyDescent="0.35">
      <c r="B1000" s="1"/>
      <c r="C1000" s="1"/>
      <c r="D1000" s="1"/>
      <c r="E1000" s="8" t="s">
        <v>1320</v>
      </c>
    </row>
    <row r="1001" spans="2:5" ht="15.5" hidden="1" x14ac:dyDescent="0.35">
      <c r="B1001" s="1"/>
      <c r="C1001" s="1"/>
      <c r="D1001" s="1"/>
      <c r="E1001" s="8" t="s">
        <v>1321</v>
      </c>
    </row>
    <row r="1002" spans="2:5" ht="15.5" hidden="1" x14ac:dyDescent="0.35">
      <c r="B1002" s="1"/>
      <c r="C1002" s="1"/>
      <c r="D1002" s="1"/>
      <c r="E1002" s="8" t="s">
        <v>1322</v>
      </c>
    </row>
    <row r="1003" spans="2:5" ht="15.5" hidden="1" x14ac:dyDescent="0.35">
      <c r="B1003" s="1"/>
      <c r="C1003" s="1"/>
      <c r="D1003" s="1"/>
      <c r="E1003" s="8" t="s">
        <v>1323</v>
      </c>
    </row>
    <row r="1004" spans="2:5" ht="15.5" hidden="1" x14ac:dyDescent="0.35">
      <c r="B1004" s="1"/>
      <c r="C1004" s="1"/>
      <c r="D1004" s="1"/>
      <c r="E1004" s="8" t="s">
        <v>1324</v>
      </c>
    </row>
    <row r="1005" spans="2:5" ht="15.5" hidden="1" x14ac:dyDescent="0.35">
      <c r="B1005" s="1"/>
      <c r="C1005" s="1"/>
      <c r="D1005" s="1"/>
      <c r="E1005" s="8" t="s">
        <v>1325</v>
      </c>
    </row>
    <row r="1006" spans="2:5" ht="15.5" hidden="1" x14ac:dyDescent="0.35">
      <c r="B1006" s="1"/>
      <c r="C1006" s="1"/>
      <c r="D1006" s="1"/>
      <c r="E1006" s="8" t="s">
        <v>1326</v>
      </c>
    </row>
    <row r="1007" spans="2:5" ht="15.5" hidden="1" x14ac:dyDescent="0.35">
      <c r="B1007" s="1"/>
      <c r="C1007" s="1"/>
      <c r="D1007" s="1"/>
      <c r="E1007" s="8" t="s">
        <v>1327</v>
      </c>
    </row>
    <row r="1008" spans="2:5" ht="15.5" hidden="1" x14ac:dyDescent="0.35">
      <c r="B1008" s="1"/>
      <c r="C1008" s="1"/>
      <c r="D1008" s="1"/>
      <c r="E1008" s="8" t="s">
        <v>1328</v>
      </c>
    </row>
    <row r="1009" spans="2:5" ht="15.5" hidden="1" x14ac:dyDescent="0.35">
      <c r="B1009" s="1"/>
      <c r="C1009" s="1"/>
      <c r="D1009" s="1"/>
      <c r="E1009" s="8" t="s">
        <v>1329</v>
      </c>
    </row>
    <row r="1010" spans="2:5" ht="15.5" hidden="1" x14ac:dyDescent="0.35">
      <c r="B1010" s="1"/>
      <c r="C1010" s="1"/>
      <c r="D1010" s="1"/>
      <c r="E1010" s="8" t="s">
        <v>1330</v>
      </c>
    </row>
    <row r="1011" spans="2:5" ht="15.5" hidden="1" x14ac:dyDescent="0.35">
      <c r="B1011" s="1"/>
      <c r="C1011" s="1"/>
      <c r="D1011" s="1"/>
      <c r="E1011" s="8" t="s">
        <v>2199</v>
      </c>
    </row>
    <row r="1012" spans="2:5" ht="15.5" hidden="1" x14ac:dyDescent="0.35">
      <c r="B1012" s="1"/>
      <c r="C1012" s="1"/>
      <c r="D1012" s="1"/>
      <c r="E1012" s="8" t="s">
        <v>1331</v>
      </c>
    </row>
    <row r="1013" spans="2:5" ht="15.5" hidden="1" x14ac:dyDescent="0.35">
      <c r="B1013" s="1"/>
      <c r="C1013" s="1"/>
      <c r="D1013" s="1"/>
      <c r="E1013" s="8" t="s">
        <v>1332</v>
      </c>
    </row>
    <row r="1014" spans="2:5" ht="15.5" hidden="1" x14ac:dyDescent="0.35">
      <c r="B1014" s="1"/>
      <c r="C1014" s="1"/>
      <c r="D1014" s="1"/>
      <c r="E1014" s="8" t="s">
        <v>1333</v>
      </c>
    </row>
    <row r="1015" spans="2:5" ht="15.5" hidden="1" x14ac:dyDescent="0.35">
      <c r="B1015" s="1"/>
      <c r="C1015" s="1"/>
      <c r="D1015" s="1"/>
      <c r="E1015" s="8" t="s">
        <v>1334</v>
      </c>
    </row>
    <row r="1016" spans="2:5" ht="15.5" hidden="1" x14ac:dyDescent="0.35">
      <c r="B1016" s="1"/>
      <c r="C1016" s="1"/>
      <c r="D1016" s="1"/>
      <c r="E1016" s="8" t="s">
        <v>1335</v>
      </c>
    </row>
    <row r="1017" spans="2:5" ht="15.5" hidden="1" x14ac:dyDescent="0.35">
      <c r="B1017" s="1"/>
      <c r="C1017" s="1"/>
      <c r="D1017" s="1"/>
      <c r="E1017" s="8" t="s">
        <v>1336</v>
      </c>
    </row>
    <row r="1018" spans="2:5" ht="15.5" hidden="1" x14ac:dyDescent="0.35">
      <c r="B1018" s="1"/>
      <c r="C1018" s="1"/>
      <c r="D1018" s="1"/>
      <c r="E1018" s="8" t="s">
        <v>1337</v>
      </c>
    </row>
    <row r="1019" spans="2:5" ht="15.5" hidden="1" x14ac:dyDescent="0.35">
      <c r="B1019" s="1"/>
      <c r="C1019" s="1"/>
      <c r="D1019" s="1"/>
      <c r="E1019" s="8" t="s">
        <v>2200</v>
      </c>
    </row>
    <row r="1020" spans="2:5" ht="15.5" hidden="1" x14ac:dyDescent="0.35">
      <c r="B1020" s="1"/>
      <c r="C1020" s="1"/>
      <c r="D1020" s="1"/>
      <c r="E1020" s="8" t="s">
        <v>2201</v>
      </c>
    </row>
    <row r="1021" spans="2:5" ht="15.5" hidden="1" x14ac:dyDescent="0.35">
      <c r="B1021" s="1"/>
      <c r="C1021" s="1"/>
      <c r="D1021" s="1"/>
      <c r="E1021" s="8" t="s">
        <v>1338</v>
      </c>
    </row>
    <row r="1022" spans="2:5" ht="15.5" hidden="1" x14ac:dyDescent="0.35">
      <c r="B1022" s="1"/>
      <c r="C1022" s="1"/>
      <c r="D1022" s="1"/>
      <c r="E1022" s="8" t="s">
        <v>1339</v>
      </c>
    </row>
    <row r="1023" spans="2:5" ht="15.5" hidden="1" x14ac:dyDescent="0.35">
      <c r="B1023" s="1"/>
      <c r="C1023" s="1"/>
      <c r="D1023" s="1"/>
      <c r="E1023" s="8" t="s">
        <v>1340</v>
      </c>
    </row>
    <row r="1024" spans="2:5" ht="15.5" hidden="1" x14ac:dyDescent="0.35">
      <c r="B1024" s="1"/>
      <c r="C1024" s="1"/>
      <c r="D1024" s="1"/>
      <c r="E1024" s="8" t="s">
        <v>1341</v>
      </c>
    </row>
    <row r="1025" spans="2:5" ht="15.5" hidden="1" x14ac:dyDescent="0.35">
      <c r="B1025" s="1"/>
      <c r="C1025" s="1"/>
      <c r="D1025" s="1"/>
      <c r="E1025" s="8" t="s">
        <v>1342</v>
      </c>
    </row>
    <row r="1026" spans="2:5" ht="15.5" hidden="1" x14ac:dyDescent="0.35">
      <c r="B1026" s="1"/>
      <c r="C1026" s="1"/>
      <c r="D1026" s="1"/>
      <c r="E1026" s="8" t="s">
        <v>1343</v>
      </c>
    </row>
    <row r="1027" spans="2:5" ht="15.5" hidden="1" x14ac:dyDescent="0.35">
      <c r="B1027" s="1"/>
      <c r="C1027" s="1"/>
      <c r="D1027" s="1"/>
      <c r="E1027" s="8" t="s">
        <v>1344</v>
      </c>
    </row>
    <row r="1028" spans="2:5" ht="15.5" hidden="1" x14ac:dyDescent="0.35">
      <c r="B1028" s="1"/>
      <c r="C1028" s="1"/>
      <c r="D1028" s="1"/>
      <c r="E1028" s="8" t="s">
        <v>1345</v>
      </c>
    </row>
    <row r="1029" spans="2:5" ht="15.5" hidden="1" x14ac:dyDescent="0.35">
      <c r="B1029" s="1"/>
      <c r="C1029" s="1"/>
      <c r="D1029" s="1"/>
      <c r="E1029" s="8" t="s">
        <v>1346</v>
      </c>
    </row>
    <row r="1030" spans="2:5" ht="15.5" hidden="1" x14ac:dyDescent="0.35">
      <c r="B1030" s="1"/>
      <c r="C1030" s="1"/>
      <c r="D1030" s="1"/>
      <c r="E1030" s="8" t="s">
        <v>1347</v>
      </c>
    </row>
    <row r="1031" spans="2:5" ht="15.5" hidden="1" x14ac:dyDescent="0.35">
      <c r="B1031" s="1"/>
      <c r="C1031" s="1"/>
      <c r="D1031" s="1"/>
      <c r="E1031" s="8" t="s">
        <v>1348</v>
      </c>
    </row>
    <row r="1032" spans="2:5" ht="15.5" hidden="1" x14ac:dyDescent="0.35">
      <c r="B1032" s="1"/>
      <c r="C1032" s="1"/>
      <c r="D1032" s="1"/>
      <c r="E1032" s="8" t="s">
        <v>1349</v>
      </c>
    </row>
    <row r="1033" spans="2:5" ht="15.5" hidden="1" x14ac:dyDescent="0.35">
      <c r="B1033" s="1"/>
      <c r="C1033" s="1"/>
      <c r="D1033" s="1"/>
      <c r="E1033" s="8" t="s">
        <v>1350</v>
      </c>
    </row>
    <row r="1034" spans="2:5" ht="15.5" hidden="1" x14ac:dyDescent="0.35">
      <c r="B1034" s="1"/>
      <c r="C1034" s="1"/>
      <c r="D1034" s="1"/>
      <c r="E1034" s="8" t="s">
        <v>1351</v>
      </c>
    </row>
    <row r="1035" spans="2:5" ht="15.5" hidden="1" x14ac:dyDescent="0.35">
      <c r="B1035" s="1"/>
      <c r="C1035" s="1"/>
      <c r="D1035" s="1"/>
      <c r="E1035" s="8" t="s">
        <v>1352</v>
      </c>
    </row>
    <row r="1036" spans="2:5" ht="15.5" hidden="1" x14ac:dyDescent="0.35">
      <c r="B1036" s="1"/>
      <c r="C1036" s="1"/>
      <c r="D1036" s="1"/>
      <c r="E1036" s="8" t="s">
        <v>1353</v>
      </c>
    </row>
    <row r="1037" spans="2:5" ht="15.5" hidden="1" x14ac:dyDescent="0.35">
      <c r="B1037" s="1"/>
      <c r="C1037" s="1"/>
      <c r="D1037" s="1"/>
      <c r="E1037" s="8" t="s">
        <v>1354</v>
      </c>
    </row>
    <row r="1038" spans="2:5" ht="15.5" hidden="1" x14ac:dyDescent="0.35">
      <c r="B1038" s="1"/>
      <c r="C1038" s="1"/>
      <c r="D1038" s="1"/>
      <c r="E1038" s="8" t="s">
        <v>1355</v>
      </c>
    </row>
    <row r="1039" spans="2:5" ht="15.5" hidden="1" x14ac:dyDescent="0.35">
      <c r="B1039" s="1"/>
      <c r="C1039" s="1"/>
      <c r="D1039" s="1"/>
      <c r="E1039" s="8" t="s">
        <v>1356</v>
      </c>
    </row>
    <row r="1040" spans="2:5" ht="15.5" hidden="1" x14ac:dyDescent="0.35">
      <c r="B1040" s="1"/>
      <c r="C1040" s="1"/>
      <c r="D1040" s="1"/>
      <c r="E1040" s="8" t="s">
        <v>1357</v>
      </c>
    </row>
    <row r="1041" spans="2:5" ht="15.5" hidden="1" x14ac:dyDescent="0.35">
      <c r="B1041" s="1"/>
      <c r="C1041" s="1"/>
      <c r="D1041" s="1"/>
      <c r="E1041" s="8" t="s">
        <v>1358</v>
      </c>
    </row>
    <row r="1042" spans="2:5" ht="15.5" hidden="1" x14ac:dyDescent="0.35">
      <c r="B1042" s="1"/>
      <c r="C1042" s="1"/>
      <c r="D1042" s="1"/>
      <c r="E1042" s="8" t="s">
        <v>1359</v>
      </c>
    </row>
    <row r="1043" spans="2:5" ht="15.5" hidden="1" x14ac:dyDescent="0.35">
      <c r="B1043" s="1"/>
      <c r="C1043" s="1"/>
      <c r="D1043" s="1"/>
      <c r="E1043" s="8" t="s">
        <v>1360</v>
      </c>
    </row>
    <row r="1044" spans="2:5" ht="15.5" hidden="1" x14ac:dyDescent="0.35">
      <c r="B1044" s="1"/>
      <c r="C1044" s="1"/>
      <c r="D1044" s="1"/>
      <c r="E1044" s="8" t="s">
        <v>1361</v>
      </c>
    </row>
    <row r="1045" spans="2:5" ht="15.5" hidden="1" x14ac:dyDescent="0.35">
      <c r="B1045" s="1"/>
      <c r="C1045" s="1"/>
      <c r="D1045" s="1"/>
      <c r="E1045" s="8" t="s">
        <v>1362</v>
      </c>
    </row>
    <row r="1046" spans="2:5" ht="15.5" hidden="1" x14ac:dyDescent="0.35">
      <c r="B1046" s="1"/>
      <c r="C1046" s="1"/>
      <c r="D1046" s="1"/>
      <c r="E1046" s="8" t="s">
        <v>1363</v>
      </c>
    </row>
    <row r="1047" spans="2:5" ht="15.5" hidden="1" x14ac:dyDescent="0.35">
      <c r="B1047" s="1"/>
      <c r="C1047" s="1"/>
      <c r="D1047" s="1"/>
      <c r="E1047" s="8" t="s">
        <v>1364</v>
      </c>
    </row>
    <row r="1048" spans="2:5" ht="15.5" hidden="1" x14ac:dyDescent="0.35">
      <c r="B1048" s="1"/>
      <c r="C1048" s="1"/>
      <c r="D1048" s="1"/>
      <c r="E1048" s="8" t="s">
        <v>1365</v>
      </c>
    </row>
    <row r="1049" spans="2:5" ht="15.5" hidden="1" x14ac:dyDescent="0.35">
      <c r="B1049" s="1"/>
      <c r="C1049" s="1"/>
      <c r="D1049" s="1"/>
      <c r="E1049" s="8" t="s">
        <v>1366</v>
      </c>
    </row>
    <row r="1050" spans="2:5" ht="15.5" hidden="1" x14ac:dyDescent="0.35">
      <c r="B1050" s="1"/>
      <c r="C1050" s="1"/>
      <c r="D1050" s="1"/>
      <c r="E1050" s="8" t="s">
        <v>1367</v>
      </c>
    </row>
    <row r="1051" spans="2:5" ht="15.5" hidden="1" x14ac:dyDescent="0.35">
      <c r="B1051" s="1"/>
      <c r="C1051" s="1"/>
      <c r="D1051" s="1"/>
      <c r="E1051" s="8" t="s">
        <v>1368</v>
      </c>
    </row>
    <row r="1052" spans="2:5" ht="15.5" hidden="1" x14ac:dyDescent="0.35">
      <c r="B1052" s="1"/>
      <c r="C1052" s="1"/>
      <c r="D1052" s="1"/>
      <c r="E1052" s="8" t="s">
        <v>1369</v>
      </c>
    </row>
    <row r="1053" spans="2:5" ht="15.5" hidden="1" x14ac:dyDescent="0.35">
      <c r="B1053" s="1"/>
      <c r="C1053" s="1"/>
      <c r="D1053" s="1"/>
      <c r="E1053" s="8" t="s">
        <v>1370</v>
      </c>
    </row>
    <row r="1054" spans="2:5" ht="15.5" hidden="1" x14ac:dyDescent="0.35">
      <c r="B1054" s="1"/>
      <c r="C1054" s="1"/>
      <c r="D1054" s="1"/>
      <c r="E1054" s="8" t="s">
        <v>1371</v>
      </c>
    </row>
    <row r="1055" spans="2:5" ht="15.5" hidden="1" x14ac:dyDescent="0.35">
      <c r="B1055" s="1"/>
      <c r="C1055" s="1"/>
      <c r="D1055" s="1"/>
      <c r="E1055" s="8" t="s">
        <v>1372</v>
      </c>
    </row>
    <row r="1056" spans="2:5" ht="15.5" hidden="1" x14ac:dyDescent="0.35">
      <c r="B1056" s="1"/>
      <c r="C1056" s="1"/>
      <c r="D1056" s="1"/>
      <c r="E1056" s="8" t="s">
        <v>1373</v>
      </c>
    </row>
    <row r="1057" spans="2:5" ht="15.5" hidden="1" x14ac:dyDescent="0.35">
      <c r="B1057" s="1"/>
      <c r="C1057" s="1"/>
      <c r="D1057" s="1"/>
      <c r="E1057" s="8" t="s">
        <v>1374</v>
      </c>
    </row>
    <row r="1058" spans="2:5" ht="15.5" hidden="1" x14ac:dyDescent="0.35">
      <c r="B1058" s="1"/>
      <c r="C1058" s="1"/>
      <c r="D1058" s="1"/>
      <c r="E1058" s="8" t="s">
        <v>1375</v>
      </c>
    </row>
    <row r="1059" spans="2:5" ht="15.5" hidden="1" x14ac:dyDescent="0.35">
      <c r="B1059" s="1"/>
      <c r="C1059" s="1"/>
      <c r="D1059" s="1"/>
      <c r="E1059" s="8" t="s">
        <v>1376</v>
      </c>
    </row>
    <row r="1060" spans="2:5" ht="15.5" hidden="1" x14ac:dyDescent="0.35">
      <c r="B1060" s="1"/>
      <c r="C1060" s="1"/>
      <c r="D1060" s="1"/>
      <c r="E1060" s="8" t="s">
        <v>1377</v>
      </c>
    </row>
    <row r="1061" spans="2:5" ht="15.5" hidden="1" x14ac:dyDescent="0.35">
      <c r="B1061" s="1"/>
      <c r="C1061" s="1"/>
      <c r="D1061" s="1"/>
      <c r="E1061" s="7" t="s">
        <v>1733</v>
      </c>
    </row>
    <row r="1062" spans="2:5" ht="15.5" hidden="1" x14ac:dyDescent="0.35">
      <c r="B1062" s="1"/>
      <c r="C1062" s="1"/>
      <c r="D1062" s="1"/>
      <c r="E1062" s="8" t="s">
        <v>1378</v>
      </c>
    </row>
    <row r="1063" spans="2:5" ht="15.5" hidden="1" x14ac:dyDescent="0.35">
      <c r="B1063" s="1"/>
      <c r="C1063" s="1"/>
      <c r="D1063" s="1"/>
      <c r="E1063" s="8" t="s">
        <v>1379</v>
      </c>
    </row>
    <row r="1064" spans="2:5" ht="15.5" hidden="1" x14ac:dyDescent="0.35">
      <c r="B1064" s="1"/>
      <c r="C1064" s="1"/>
      <c r="D1064" s="1"/>
      <c r="E1064" s="8" t="s">
        <v>1380</v>
      </c>
    </row>
    <row r="1065" spans="2:5" ht="15.5" hidden="1" x14ac:dyDescent="0.35">
      <c r="B1065" s="1"/>
      <c r="C1065" s="1"/>
      <c r="D1065" s="1"/>
      <c r="E1065" s="8" t="s">
        <v>1381</v>
      </c>
    </row>
    <row r="1066" spans="2:5" ht="15.5" hidden="1" x14ac:dyDescent="0.35">
      <c r="B1066" s="1"/>
      <c r="C1066" s="1"/>
      <c r="D1066" s="1"/>
      <c r="E1066" s="8" t="s">
        <v>1382</v>
      </c>
    </row>
    <row r="1067" spans="2:5" ht="15.5" hidden="1" x14ac:dyDescent="0.35">
      <c r="B1067" s="1"/>
      <c r="C1067" s="1"/>
      <c r="D1067" s="1"/>
      <c r="E1067" s="8" t="s">
        <v>1383</v>
      </c>
    </row>
    <row r="1068" spans="2:5" ht="15.5" hidden="1" x14ac:dyDescent="0.35">
      <c r="B1068" s="1"/>
      <c r="C1068" s="1"/>
      <c r="D1068" s="1"/>
      <c r="E1068" s="8" t="s">
        <v>1384</v>
      </c>
    </row>
    <row r="1069" spans="2:5" ht="15.5" hidden="1" x14ac:dyDescent="0.35">
      <c r="B1069" s="1"/>
      <c r="C1069" s="1"/>
      <c r="D1069" s="1"/>
      <c r="E1069" s="8" t="s">
        <v>1385</v>
      </c>
    </row>
    <row r="1070" spans="2:5" ht="15.5" hidden="1" x14ac:dyDescent="0.35">
      <c r="B1070" s="1"/>
      <c r="C1070" s="1"/>
      <c r="D1070" s="1"/>
      <c r="E1070" s="8" t="s">
        <v>1386</v>
      </c>
    </row>
    <row r="1071" spans="2:5" ht="15.5" hidden="1" x14ac:dyDescent="0.35">
      <c r="B1071" s="1"/>
      <c r="C1071" s="1"/>
      <c r="D1071" s="1"/>
      <c r="E1071" s="8" t="s">
        <v>1387</v>
      </c>
    </row>
    <row r="1072" spans="2:5" ht="15.5" hidden="1" x14ac:dyDescent="0.35">
      <c r="B1072" s="1"/>
      <c r="C1072" s="1"/>
      <c r="D1072" s="1"/>
      <c r="E1072" s="8" t="s">
        <v>1388</v>
      </c>
    </row>
    <row r="1073" spans="2:5" ht="15.5" hidden="1" x14ac:dyDescent="0.35">
      <c r="B1073" s="1"/>
      <c r="C1073" s="1"/>
      <c r="D1073" s="1"/>
      <c r="E1073" s="8" t="s">
        <v>1389</v>
      </c>
    </row>
    <row r="1074" spans="2:5" ht="15.5" hidden="1" x14ac:dyDescent="0.35">
      <c r="B1074" s="1"/>
      <c r="C1074" s="1"/>
      <c r="D1074" s="1"/>
      <c r="E1074" s="8" t="s">
        <v>1390</v>
      </c>
    </row>
    <row r="1075" spans="2:5" ht="15.5" hidden="1" x14ac:dyDescent="0.35">
      <c r="B1075" s="1"/>
      <c r="C1075" s="1"/>
      <c r="D1075" s="1"/>
      <c r="E1075" s="8" t="s">
        <v>1391</v>
      </c>
    </row>
    <row r="1076" spans="2:5" ht="15.5" hidden="1" x14ac:dyDescent="0.35">
      <c r="B1076" s="1"/>
      <c r="C1076" s="1"/>
      <c r="D1076" s="1"/>
      <c r="E1076" s="8" t="s">
        <v>1392</v>
      </c>
    </row>
    <row r="1077" spans="2:5" ht="15.5" hidden="1" x14ac:dyDescent="0.35">
      <c r="B1077" s="1"/>
      <c r="C1077" s="1"/>
      <c r="D1077" s="1"/>
      <c r="E1077" s="8" t="s">
        <v>1393</v>
      </c>
    </row>
    <row r="1078" spans="2:5" ht="15.5" hidden="1" x14ac:dyDescent="0.35">
      <c r="B1078" s="1"/>
      <c r="C1078" s="1"/>
      <c r="D1078" s="1"/>
      <c r="E1078" s="8" t="s">
        <v>1394</v>
      </c>
    </row>
    <row r="1079" spans="2:5" ht="15.5" hidden="1" x14ac:dyDescent="0.35">
      <c r="B1079" s="1" t="s">
        <v>1835</v>
      </c>
      <c r="C1079" s="1"/>
      <c r="D1079" s="1"/>
      <c r="E1079" s="8" t="s">
        <v>1395</v>
      </c>
    </row>
    <row r="1080" spans="2:5" ht="15.5" hidden="1" x14ac:dyDescent="0.35">
      <c r="B1080" s="1" t="s">
        <v>1833</v>
      </c>
      <c r="C1080" s="1"/>
      <c r="D1080" s="1"/>
      <c r="E1080" s="8" t="s">
        <v>1396</v>
      </c>
    </row>
    <row r="1081" spans="2:5" ht="15.5" hidden="1" x14ac:dyDescent="0.35">
      <c r="B1081" s="1" t="s">
        <v>1864</v>
      </c>
      <c r="C1081" s="1"/>
      <c r="D1081" s="1"/>
      <c r="E1081" s="8" t="s">
        <v>1397</v>
      </c>
    </row>
    <row r="1082" spans="2:5" ht="15.5" hidden="1" x14ac:dyDescent="0.35">
      <c r="B1082" s="1" t="s">
        <v>1834</v>
      </c>
      <c r="C1082" s="1"/>
      <c r="D1082" s="1"/>
      <c r="E1082" s="8" t="s">
        <v>1398</v>
      </c>
    </row>
    <row r="1083" spans="2:5" ht="15.5" hidden="1" x14ac:dyDescent="0.35">
      <c r="B1083" s="1" t="s">
        <v>1836</v>
      </c>
      <c r="C1083" s="1"/>
      <c r="D1083" s="1"/>
      <c r="E1083" s="8" t="s">
        <v>1399</v>
      </c>
    </row>
    <row r="1084" spans="2:5" ht="15.5" hidden="1" x14ac:dyDescent="0.35">
      <c r="B1084" s="1" t="s">
        <v>1842</v>
      </c>
      <c r="C1084" s="1"/>
      <c r="D1084" s="1"/>
      <c r="E1084" s="8" t="s">
        <v>1400</v>
      </c>
    </row>
    <row r="1085" spans="2:5" ht="15.5" hidden="1" x14ac:dyDescent="0.35">
      <c r="B1085" s="3" t="s">
        <v>1863</v>
      </c>
      <c r="C1085" s="1"/>
      <c r="D1085" s="1"/>
      <c r="E1085" s="8" t="s">
        <v>1401</v>
      </c>
    </row>
    <row r="1086" spans="2:5" ht="15.5" hidden="1" x14ac:dyDescent="0.35">
      <c r="B1086" s="1" t="s">
        <v>1837</v>
      </c>
      <c r="C1086" s="1"/>
      <c r="D1086" s="1"/>
      <c r="E1086" s="8" t="s">
        <v>1402</v>
      </c>
    </row>
    <row r="1087" spans="2:5" ht="15.5" hidden="1" x14ac:dyDescent="0.35">
      <c r="B1087" s="1" t="s">
        <v>1838</v>
      </c>
      <c r="C1087" s="1"/>
      <c r="D1087" s="1"/>
      <c r="E1087" s="8" t="s">
        <v>1403</v>
      </c>
    </row>
    <row r="1088" spans="2:5" ht="15.5" hidden="1" x14ac:dyDescent="0.35">
      <c r="B1088" s="1" t="s">
        <v>1866</v>
      </c>
      <c r="C1088" s="1"/>
      <c r="D1088" s="1"/>
      <c r="E1088" s="8" t="s">
        <v>1404</v>
      </c>
    </row>
    <row r="1089" spans="2:5" ht="15.5" hidden="1" x14ac:dyDescent="0.35">
      <c r="B1089" s="1" t="s">
        <v>1865</v>
      </c>
      <c r="C1089" s="1"/>
      <c r="D1089" s="1"/>
      <c r="E1089" s="8" t="s">
        <v>1405</v>
      </c>
    </row>
    <row r="1090" spans="2:5" ht="15.5" hidden="1" x14ac:dyDescent="0.35">
      <c r="B1090" s="1" t="s">
        <v>1839</v>
      </c>
      <c r="C1090" s="1"/>
      <c r="D1090" s="1"/>
      <c r="E1090" s="8" t="s">
        <v>1406</v>
      </c>
    </row>
    <row r="1091" spans="2:5" ht="15.5" hidden="1" x14ac:dyDescent="0.35">
      <c r="B1091" s="1" t="s">
        <v>1840</v>
      </c>
      <c r="C1091" s="1"/>
      <c r="D1091" s="1"/>
      <c r="E1091" s="8" t="s">
        <v>1407</v>
      </c>
    </row>
    <row r="1092" spans="2:5" ht="15.5" hidden="1" x14ac:dyDescent="0.35">
      <c r="B1092" s="1" t="s">
        <v>1867</v>
      </c>
      <c r="C1092" s="1"/>
      <c r="D1092" s="1"/>
      <c r="E1092" s="8" t="s">
        <v>1408</v>
      </c>
    </row>
    <row r="1093" spans="2:5" ht="15.5" hidden="1" x14ac:dyDescent="0.35">
      <c r="B1093" s="1" t="s">
        <v>1841</v>
      </c>
      <c r="C1093" s="1"/>
      <c r="D1093" s="1"/>
      <c r="E1093" s="8" t="s">
        <v>1409</v>
      </c>
    </row>
    <row r="1094" spans="2:5" ht="15.5" hidden="1" x14ac:dyDescent="0.35">
      <c r="B1094" s="1"/>
      <c r="C1094" s="1"/>
      <c r="D1094" s="1"/>
      <c r="E1094" s="8" t="s">
        <v>1410</v>
      </c>
    </row>
    <row r="1095" spans="2:5" ht="15.5" hidden="1" x14ac:dyDescent="0.35">
      <c r="B1095" s="1"/>
      <c r="C1095" s="1"/>
      <c r="D1095" s="1"/>
      <c r="E1095" s="8" t="s">
        <v>1411</v>
      </c>
    </row>
    <row r="1096" spans="2:5" ht="15.5" hidden="1" x14ac:dyDescent="0.35">
      <c r="B1096" s="1"/>
      <c r="C1096" s="1"/>
      <c r="D1096" s="1"/>
      <c r="E1096" s="8" t="s">
        <v>1412</v>
      </c>
    </row>
    <row r="1097" spans="2:5" ht="15.5" hidden="1" x14ac:dyDescent="0.35">
      <c r="B1097" s="1"/>
      <c r="C1097" s="1"/>
      <c r="D1097" s="1"/>
      <c r="E1097" s="8" t="s">
        <v>1413</v>
      </c>
    </row>
    <row r="1098" spans="2:5" ht="15.5" hidden="1" x14ac:dyDescent="0.35">
      <c r="B1098" s="1"/>
      <c r="C1098" s="1"/>
      <c r="D1098" s="1"/>
      <c r="E1098" s="8" t="s">
        <v>1414</v>
      </c>
    </row>
    <row r="1099" spans="2:5" ht="15.5" hidden="1" x14ac:dyDescent="0.35">
      <c r="B1099" s="1"/>
      <c r="C1099" s="1"/>
      <c r="D1099" s="1"/>
      <c r="E1099" s="8" t="s">
        <v>1415</v>
      </c>
    </row>
    <row r="1100" spans="2:5" ht="15.5" hidden="1" x14ac:dyDescent="0.35">
      <c r="B1100" s="1"/>
      <c r="C1100" s="1"/>
      <c r="D1100" s="1"/>
      <c r="E1100" s="8" t="s">
        <v>1416</v>
      </c>
    </row>
    <row r="1101" spans="2:5" ht="15.5" hidden="1" x14ac:dyDescent="0.35">
      <c r="B1101" s="1"/>
      <c r="C1101" s="1"/>
      <c r="D1101" s="1"/>
      <c r="E1101" s="8" t="s">
        <v>1417</v>
      </c>
    </row>
    <row r="1102" spans="2:5" ht="15.5" hidden="1" x14ac:dyDescent="0.35">
      <c r="B1102" s="1"/>
      <c r="C1102" s="1"/>
      <c r="D1102" s="1"/>
      <c r="E1102" s="8" t="s">
        <v>1418</v>
      </c>
    </row>
    <row r="1103" spans="2:5" ht="15.5" hidden="1" x14ac:dyDescent="0.35">
      <c r="B1103" s="1"/>
      <c r="C1103" s="1"/>
      <c r="D1103" s="1"/>
      <c r="E1103" s="8" t="s">
        <v>1419</v>
      </c>
    </row>
    <row r="1104" spans="2:5" ht="15.5" hidden="1" x14ac:dyDescent="0.35">
      <c r="B1104" s="1"/>
      <c r="C1104" s="1"/>
      <c r="D1104" s="1"/>
      <c r="E1104" s="8" t="s">
        <v>1420</v>
      </c>
    </row>
    <row r="1105" spans="2:5" ht="15.5" hidden="1" x14ac:dyDescent="0.35">
      <c r="B1105" s="1"/>
      <c r="C1105" s="1"/>
      <c r="D1105" s="1"/>
      <c r="E1105" s="8" t="s">
        <v>1421</v>
      </c>
    </row>
    <row r="1106" spans="2:5" ht="15.5" hidden="1" x14ac:dyDescent="0.35">
      <c r="B1106" s="1"/>
      <c r="C1106" s="1"/>
      <c r="D1106" s="1"/>
      <c r="E1106" s="8" t="s">
        <v>1422</v>
      </c>
    </row>
    <row r="1107" spans="2:5" ht="15.5" hidden="1" x14ac:dyDescent="0.35">
      <c r="B1107" s="1"/>
      <c r="C1107" s="1"/>
      <c r="D1107" s="1"/>
      <c r="E1107" s="8" t="s">
        <v>1423</v>
      </c>
    </row>
    <row r="1108" spans="2:5" ht="15.5" hidden="1" x14ac:dyDescent="0.35">
      <c r="B1108" s="1"/>
      <c r="C1108" s="1"/>
      <c r="D1108" s="1"/>
      <c r="E1108" s="8" t="s">
        <v>1424</v>
      </c>
    </row>
    <row r="1109" spans="2:5" ht="15.5" hidden="1" x14ac:dyDescent="0.35">
      <c r="B1109" s="1"/>
      <c r="C1109" s="1"/>
      <c r="D1109" s="1"/>
      <c r="E1109" s="8" t="s">
        <v>1425</v>
      </c>
    </row>
    <row r="1110" spans="2:5" ht="15.5" hidden="1" x14ac:dyDescent="0.35">
      <c r="B1110" s="1"/>
      <c r="C1110" s="1"/>
      <c r="D1110" s="1"/>
      <c r="E1110" s="8" t="s">
        <v>1426</v>
      </c>
    </row>
    <row r="1111" spans="2:5" ht="15.5" hidden="1" x14ac:dyDescent="0.35">
      <c r="B1111" s="1"/>
      <c r="C1111" s="1"/>
      <c r="D1111" s="1"/>
      <c r="E1111" s="8" t="s">
        <v>1427</v>
      </c>
    </row>
    <row r="1112" spans="2:5" ht="15.5" hidden="1" x14ac:dyDescent="0.35">
      <c r="B1112" s="1"/>
      <c r="C1112" s="1"/>
      <c r="D1112" s="1"/>
      <c r="E1112" s="8" t="s">
        <v>1428</v>
      </c>
    </row>
    <row r="1113" spans="2:5" ht="15.5" hidden="1" x14ac:dyDescent="0.35">
      <c r="B1113" s="1"/>
      <c r="C1113" s="1"/>
      <c r="D1113" s="1"/>
      <c r="E1113" s="8" t="s">
        <v>1429</v>
      </c>
    </row>
    <row r="1114" spans="2:5" ht="15.5" hidden="1" x14ac:dyDescent="0.35">
      <c r="B1114" s="1"/>
      <c r="C1114" s="1"/>
      <c r="D1114" s="1"/>
      <c r="E1114" s="8" t="s">
        <v>1430</v>
      </c>
    </row>
    <row r="1115" spans="2:5" ht="15.5" hidden="1" x14ac:dyDescent="0.35">
      <c r="B1115" s="1"/>
      <c r="C1115" s="1"/>
      <c r="D1115" s="1"/>
      <c r="E1115" s="8" t="s">
        <v>1431</v>
      </c>
    </row>
    <row r="1116" spans="2:5" ht="15.5" hidden="1" x14ac:dyDescent="0.35">
      <c r="B1116" s="1"/>
      <c r="C1116" s="1"/>
      <c r="D1116" s="1"/>
      <c r="E1116" s="8" t="s">
        <v>1432</v>
      </c>
    </row>
    <row r="1117" spans="2:5" ht="15.5" hidden="1" x14ac:dyDescent="0.35">
      <c r="B1117" s="1"/>
      <c r="C1117" s="1"/>
      <c r="D1117" s="1"/>
      <c r="E1117" s="8" t="s">
        <v>1433</v>
      </c>
    </row>
    <row r="1118" spans="2:5" ht="15.5" hidden="1" x14ac:dyDescent="0.35">
      <c r="B1118" s="1"/>
      <c r="C1118" s="1"/>
      <c r="D1118" s="1"/>
      <c r="E1118" s="8" t="s">
        <v>1434</v>
      </c>
    </row>
    <row r="1119" spans="2:5" ht="15.5" hidden="1" x14ac:dyDescent="0.35">
      <c r="B1119" s="1"/>
      <c r="C1119" s="1"/>
      <c r="D1119" s="1"/>
      <c r="E1119" s="8" t="s">
        <v>1435</v>
      </c>
    </row>
    <row r="1120" spans="2:5" ht="15.5" hidden="1" x14ac:dyDescent="0.35">
      <c r="B1120" s="1"/>
      <c r="C1120" s="1"/>
      <c r="D1120" s="1"/>
      <c r="E1120" s="8" t="s">
        <v>1436</v>
      </c>
    </row>
    <row r="1121" spans="2:5" ht="15.5" hidden="1" x14ac:dyDescent="0.35">
      <c r="B1121" s="1"/>
      <c r="C1121" s="1"/>
      <c r="D1121" s="1"/>
      <c r="E1121" s="8" t="s">
        <v>1437</v>
      </c>
    </row>
    <row r="1122" spans="2:5" ht="15.5" hidden="1" x14ac:dyDescent="0.35">
      <c r="B1122" s="1"/>
      <c r="C1122" s="1"/>
      <c r="D1122" s="1"/>
      <c r="E1122" s="8" t="s">
        <v>1438</v>
      </c>
    </row>
    <row r="1123" spans="2:5" ht="15.5" hidden="1" x14ac:dyDescent="0.35">
      <c r="B1123" s="1"/>
      <c r="C1123" s="1"/>
      <c r="D1123" s="1"/>
      <c r="E1123" s="8" t="s">
        <v>1439</v>
      </c>
    </row>
    <row r="1124" spans="2:5" ht="15.5" hidden="1" x14ac:dyDescent="0.35">
      <c r="B1124" s="1"/>
      <c r="C1124" s="1"/>
      <c r="D1124" s="1"/>
      <c r="E1124" s="8" t="s">
        <v>1440</v>
      </c>
    </row>
    <row r="1125" spans="2:5" ht="15.5" hidden="1" x14ac:dyDescent="0.35">
      <c r="B1125" s="1"/>
      <c r="C1125" s="1"/>
      <c r="D1125" s="1"/>
      <c r="E1125" s="8" t="s">
        <v>1441</v>
      </c>
    </row>
    <row r="1126" spans="2:5" ht="15.5" hidden="1" x14ac:dyDescent="0.35">
      <c r="B1126" s="1"/>
      <c r="C1126" s="1"/>
      <c r="D1126" s="1"/>
      <c r="E1126" s="8" t="s">
        <v>1442</v>
      </c>
    </row>
    <row r="1127" spans="2:5" ht="15.5" hidden="1" x14ac:dyDescent="0.35">
      <c r="B1127" s="1"/>
      <c r="C1127" s="1"/>
      <c r="D1127" s="1"/>
      <c r="E1127" s="8" t="s">
        <v>1443</v>
      </c>
    </row>
    <row r="1128" spans="2:5" ht="15.5" hidden="1" x14ac:dyDescent="0.35">
      <c r="B1128" s="1"/>
      <c r="C1128" s="1"/>
      <c r="D1128" s="1"/>
      <c r="E1128" s="8" t="s">
        <v>1444</v>
      </c>
    </row>
    <row r="1129" spans="2:5" ht="15.5" hidden="1" x14ac:dyDescent="0.35">
      <c r="B1129" s="1"/>
      <c r="C1129" s="1"/>
      <c r="D1129" s="1"/>
      <c r="E1129" s="8" t="s">
        <v>1445</v>
      </c>
    </row>
    <row r="1130" spans="2:5" ht="15.5" hidden="1" x14ac:dyDescent="0.35">
      <c r="B1130" s="1"/>
      <c r="C1130" s="1"/>
      <c r="D1130" s="1"/>
      <c r="E1130" s="8" t="s">
        <v>1446</v>
      </c>
    </row>
    <row r="1131" spans="2:5" ht="15.5" hidden="1" x14ac:dyDescent="0.35">
      <c r="B1131" s="1"/>
      <c r="C1131" s="1"/>
      <c r="D1131" s="1"/>
      <c r="E1131" s="8" t="s">
        <v>1447</v>
      </c>
    </row>
    <row r="1132" spans="2:5" ht="15.5" hidden="1" x14ac:dyDescent="0.35">
      <c r="B1132" s="1"/>
      <c r="C1132" s="1"/>
      <c r="D1132" s="1"/>
      <c r="E1132" s="8" t="s">
        <v>1448</v>
      </c>
    </row>
    <row r="1133" spans="2:5" ht="15.5" hidden="1" x14ac:dyDescent="0.35">
      <c r="B1133" s="1"/>
      <c r="C1133" s="1"/>
      <c r="D1133" s="1"/>
      <c r="E1133" s="8" t="s">
        <v>1449</v>
      </c>
    </row>
    <row r="1134" spans="2:5" ht="15.5" hidden="1" x14ac:dyDescent="0.35">
      <c r="B1134" s="1"/>
      <c r="C1134" s="1"/>
      <c r="D1134" s="1"/>
      <c r="E1134" s="8" t="s">
        <v>1450</v>
      </c>
    </row>
    <row r="1135" spans="2:5" ht="15.5" hidden="1" x14ac:dyDescent="0.35">
      <c r="B1135" s="1"/>
      <c r="C1135" s="1"/>
      <c r="D1135" s="1"/>
      <c r="E1135" s="7" t="s">
        <v>1734</v>
      </c>
    </row>
    <row r="1136" spans="2:5" ht="15.5" hidden="1" x14ac:dyDescent="0.35">
      <c r="B1136" s="1"/>
      <c r="C1136" s="1"/>
      <c r="D1136" s="1"/>
      <c r="E1136" s="8" t="s">
        <v>1451</v>
      </c>
    </row>
    <row r="1137" spans="2:5" ht="15.5" hidden="1" x14ac:dyDescent="0.35">
      <c r="B1137" s="1"/>
      <c r="C1137" s="1"/>
      <c r="D1137" s="1"/>
      <c r="E1137" s="8" t="s">
        <v>1452</v>
      </c>
    </row>
    <row r="1138" spans="2:5" ht="15.5" hidden="1" x14ac:dyDescent="0.35">
      <c r="B1138" s="1"/>
      <c r="C1138" s="1"/>
      <c r="D1138" s="1"/>
      <c r="E1138" s="8" t="s">
        <v>1453</v>
      </c>
    </row>
    <row r="1139" spans="2:5" ht="15.5" hidden="1" x14ac:dyDescent="0.35">
      <c r="B1139" s="1"/>
      <c r="C1139" s="1"/>
      <c r="D1139" s="1"/>
      <c r="E1139" s="8" t="s">
        <v>1454</v>
      </c>
    </row>
    <row r="1140" spans="2:5" ht="15.5" hidden="1" x14ac:dyDescent="0.35">
      <c r="B1140" s="1"/>
      <c r="C1140" s="1"/>
      <c r="D1140" s="1"/>
      <c r="E1140" s="8" t="s">
        <v>1455</v>
      </c>
    </row>
    <row r="1141" spans="2:5" ht="15.5" hidden="1" x14ac:dyDescent="0.35">
      <c r="B1141" s="1"/>
      <c r="C1141" s="1"/>
      <c r="D1141" s="1"/>
      <c r="E1141" s="8" t="s">
        <v>1456</v>
      </c>
    </row>
    <row r="1142" spans="2:5" ht="15.5" hidden="1" x14ac:dyDescent="0.35">
      <c r="B1142" s="1"/>
      <c r="C1142" s="1"/>
      <c r="D1142" s="1"/>
      <c r="E1142" s="8" t="s">
        <v>1457</v>
      </c>
    </row>
    <row r="1143" spans="2:5" ht="15.5" hidden="1" x14ac:dyDescent="0.35">
      <c r="B1143" s="1"/>
      <c r="C1143" s="1"/>
      <c r="D1143" s="1"/>
      <c r="E1143" s="8" t="s">
        <v>1458</v>
      </c>
    </row>
    <row r="1144" spans="2:5" ht="15.5" hidden="1" x14ac:dyDescent="0.35">
      <c r="B1144" s="1"/>
      <c r="C1144" s="1"/>
      <c r="D1144" s="1"/>
      <c r="E1144" s="8" t="s">
        <v>1459</v>
      </c>
    </row>
    <row r="1145" spans="2:5" ht="15.5" hidden="1" x14ac:dyDescent="0.35">
      <c r="B1145" s="1"/>
      <c r="C1145" s="1"/>
      <c r="D1145" s="1"/>
      <c r="E1145" s="8" t="s">
        <v>1460</v>
      </c>
    </row>
    <row r="1146" spans="2:5" ht="15.5" hidden="1" x14ac:dyDescent="0.35">
      <c r="B1146" s="1"/>
      <c r="C1146" s="1"/>
      <c r="D1146" s="1"/>
      <c r="E1146" s="8" t="s">
        <v>1461</v>
      </c>
    </row>
    <row r="1147" spans="2:5" ht="15.5" hidden="1" x14ac:dyDescent="0.35">
      <c r="B1147" s="1"/>
      <c r="C1147" s="1"/>
      <c r="D1147" s="1"/>
      <c r="E1147" s="8" t="s">
        <v>1462</v>
      </c>
    </row>
    <row r="1148" spans="2:5" ht="15.5" hidden="1" x14ac:dyDescent="0.35">
      <c r="B1148" s="1"/>
      <c r="C1148" s="1"/>
      <c r="D1148" s="1"/>
      <c r="E1148" s="8" t="s">
        <v>1463</v>
      </c>
    </row>
    <row r="1149" spans="2:5" ht="15.5" hidden="1" x14ac:dyDescent="0.35">
      <c r="B1149" s="1"/>
      <c r="C1149" s="1"/>
      <c r="D1149" s="1"/>
      <c r="E1149" s="8" t="s">
        <v>1464</v>
      </c>
    </row>
    <row r="1150" spans="2:5" ht="15.5" hidden="1" x14ac:dyDescent="0.35">
      <c r="B1150" s="1"/>
      <c r="C1150" s="1"/>
      <c r="D1150" s="1"/>
      <c r="E1150" s="8" t="s">
        <v>1465</v>
      </c>
    </row>
    <row r="1151" spans="2:5" ht="15.5" hidden="1" x14ac:dyDescent="0.35">
      <c r="B1151" s="1"/>
      <c r="C1151" s="1"/>
      <c r="D1151" s="1"/>
      <c r="E1151" s="8" t="s">
        <v>1466</v>
      </c>
    </row>
    <row r="1152" spans="2:5" ht="15.5" hidden="1" x14ac:dyDescent="0.35">
      <c r="B1152" s="1"/>
      <c r="C1152" s="1"/>
      <c r="D1152" s="1"/>
      <c r="E1152" s="8" t="s">
        <v>1467</v>
      </c>
    </row>
    <row r="1153" spans="2:5" ht="15.5" hidden="1" x14ac:dyDescent="0.35">
      <c r="B1153" s="1"/>
      <c r="C1153" s="1"/>
      <c r="D1153" s="1"/>
      <c r="E1153" s="8" t="s">
        <v>1468</v>
      </c>
    </row>
    <row r="1154" spans="2:5" ht="15.5" hidden="1" x14ac:dyDescent="0.35">
      <c r="B1154" s="1"/>
      <c r="C1154" s="1"/>
      <c r="D1154" s="1"/>
      <c r="E1154" s="8" t="s">
        <v>1469</v>
      </c>
    </row>
    <row r="1155" spans="2:5" ht="15.5" hidden="1" x14ac:dyDescent="0.35">
      <c r="B1155" s="1"/>
      <c r="C1155" s="1"/>
      <c r="D1155" s="1"/>
      <c r="E1155" s="8" t="s">
        <v>1470</v>
      </c>
    </row>
    <row r="1156" spans="2:5" ht="15.5" hidden="1" x14ac:dyDescent="0.35">
      <c r="B1156" s="1"/>
      <c r="C1156" s="1"/>
      <c r="D1156" s="1"/>
      <c r="E1156" s="8" t="s">
        <v>1471</v>
      </c>
    </row>
    <row r="1157" spans="2:5" ht="15.5" hidden="1" x14ac:dyDescent="0.35">
      <c r="B1157" s="1"/>
      <c r="C1157" s="1"/>
      <c r="D1157" s="1"/>
      <c r="E1157" s="8" t="s">
        <v>1472</v>
      </c>
    </row>
    <row r="1158" spans="2:5" ht="15.5" hidden="1" x14ac:dyDescent="0.35">
      <c r="B1158" s="1"/>
      <c r="C1158" s="1"/>
      <c r="D1158" s="1"/>
      <c r="E1158" s="8" t="s">
        <v>1473</v>
      </c>
    </row>
    <row r="1159" spans="2:5" ht="15.5" hidden="1" x14ac:dyDescent="0.35">
      <c r="B1159" s="1"/>
      <c r="C1159" s="1"/>
      <c r="D1159" s="1"/>
      <c r="E1159" s="8" t="s">
        <v>1474</v>
      </c>
    </row>
    <row r="1160" spans="2:5" ht="15.5" hidden="1" x14ac:dyDescent="0.35">
      <c r="B1160" s="1"/>
      <c r="C1160" s="1"/>
      <c r="D1160" s="1"/>
      <c r="E1160" s="8" t="s">
        <v>1475</v>
      </c>
    </row>
    <row r="1161" spans="2:5" ht="15.5" hidden="1" x14ac:dyDescent="0.35">
      <c r="B1161" s="1"/>
      <c r="C1161" s="1"/>
      <c r="D1161" s="1"/>
      <c r="E1161" s="8" t="s">
        <v>1476</v>
      </c>
    </row>
    <row r="1162" spans="2:5" ht="15.5" hidden="1" x14ac:dyDescent="0.35">
      <c r="B1162" s="1"/>
      <c r="C1162" s="1"/>
      <c r="D1162" s="1"/>
      <c r="E1162" s="8" t="s">
        <v>1477</v>
      </c>
    </row>
    <row r="1163" spans="2:5" ht="15.5" hidden="1" x14ac:dyDescent="0.35">
      <c r="B1163" s="1"/>
      <c r="C1163" s="1"/>
      <c r="D1163" s="1"/>
      <c r="E1163" s="8" t="s">
        <v>1478</v>
      </c>
    </row>
    <row r="1164" spans="2:5" ht="15.5" hidden="1" x14ac:dyDescent="0.35">
      <c r="B1164" s="1"/>
      <c r="C1164" s="1"/>
      <c r="D1164" s="1"/>
      <c r="E1164" s="8" t="s">
        <v>1479</v>
      </c>
    </row>
    <row r="1165" spans="2:5" ht="15.5" hidden="1" x14ac:dyDescent="0.35">
      <c r="B1165" s="1"/>
      <c r="C1165" s="1"/>
      <c r="D1165" s="1"/>
      <c r="E1165" s="8" t="s">
        <v>1480</v>
      </c>
    </row>
    <row r="1166" spans="2:5" ht="15.5" hidden="1" x14ac:dyDescent="0.35">
      <c r="B1166" s="1"/>
      <c r="C1166" s="1"/>
      <c r="D1166" s="1"/>
      <c r="E1166" s="8" t="s">
        <v>1481</v>
      </c>
    </row>
    <row r="1167" spans="2:5" ht="15.5" hidden="1" x14ac:dyDescent="0.35">
      <c r="B1167" s="1"/>
      <c r="C1167" s="1"/>
      <c r="D1167" s="1"/>
      <c r="E1167" s="8" t="s">
        <v>1482</v>
      </c>
    </row>
    <row r="1168" spans="2:5" ht="15.5" hidden="1" x14ac:dyDescent="0.35">
      <c r="B1168" s="1"/>
      <c r="C1168" s="1"/>
      <c r="D1168" s="1"/>
      <c r="E1168" s="8" t="s">
        <v>1483</v>
      </c>
    </row>
    <row r="1169" spans="2:5" ht="15.5" hidden="1" x14ac:dyDescent="0.35">
      <c r="B1169" s="1"/>
      <c r="C1169" s="1"/>
      <c r="D1169" s="1"/>
      <c r="E1169" s="8" t="s">
        <v>1484</v>
      </c>
    </row>
    <row r="1170" spans="2:5" ht="15.5" hidden="1" x14ac:dyDescent="0.35">
      <c r="B1170" s="1"/>
      <c r="C1170" s="1"/>
      <c r="D1170" s="1"/>
      <c r="E1170" s="8" t="s">
        <v>1485</v>
      </c>
    </row>
    <row r="1171" spans="2:5" ht="15.5" hidden="1" x14ac:dyDescent="0.35">
      <c r="B1171" s="1"/>
      <c r="C1171" s="1"/>
      <c r="D1171" s="1"/>
      <c r="E1171" s="8" t="s">
        <v>1486</v>
      </c>
    </row>
    <row r="1172" spans="2:5" ht="15.5" hidden="1" x14ac:dyDescent="0.35">
      <c r="B1172" s="1"/>
      <c r="C1172" s="1"/>
      <c r="D1172" s="1"/>
      <c r="E1172" s="8" t="s">
        <v>1487</v>
      </c>
    </row>
    <row r="1173" spans="2:5" ht="15.5" hidden="1" x14ac:dyDescent="0.35">
      <c r="B1173" s="1"/>
      <c r="C1173" s="1"/>
      <c r="D1173" s="1"/>
      <c r="E1173" s="8" t="s">
        <v>1488</v>
      </c>
    </row>
    <row r="1174" spans="2:5" ht="15.5" hidden="1" x14ac:dyDescent="0.35">
      <c r="B1174" s="1"/>
      <c r="C1174" s="1"/>
      <c r="D1174" s="1"/>
      <c r="E1174" s="8" t="s">
        <v>1489</v>
      </c>
    </row>
    <row r="1175" spans="2:5" ht="15.5" hidden="1" x14ac:dyDescent="0.35">
      <c r="B1175" s="1"/>
      <c r="C1175" s="1"/>
      <c r="D1175" s="1"/>
      <c r="E1175" s="8" t="s">
        <v>1490</v>
      </c>
    </row>
    <row r="1176" spans="2:5" ht="15.5" hidden="1" x14ac:dyDescent="0.35">
      <c r="B1176" s="1"/>
      <c r="C1176" s="1"/>
      <c r="D1176" s="1"/>
      <c r="E1176" s="8" t="s">
        <v>1491</v>
      </c>
    </row>
    <row r="1177" spans="2:5" ht="15.5" hidden="1" x14ac:dyDescent="0.35">
      <c r="B1177" s="1"/>
      <c r="C1177" s="1"/>
      <c r="D1177" s="1"/>
      <c r="E1177" s="8" t="s">
        <v>1492</v>
      </c>
    </row>
    <row r="1178" spans="2:5" ht="15.5" hidden="1" x14ac:dyDescent="0.35">
      <c r="B1178" s="1"/>
      <c r="C1178" s="1"/>
      <c r="D1178" s="1"/>
      <c r="E1178" s="8" t="s">
        <v>1493</v>
      </c>
    </row>
    <row r="1179" spans="2:5" ht="15.5" hidden="1" x14ac:dyDescent="0.35">
      <c r="B1179" s="1"/>
      <c r="C1179" s="1"/>
      <c r="D1179" s="1"/>
      <c r="E1179" s="8" t="s">
        <v>1494</v>
      </c>
    </row>
    <row r="1180" spans="2:5" ht="15.5" hidden="1" x14ac:dyDescent="0.35">
      <c r="B1180" s="1"/>
      <c r="C1180" s="1"/>
      <c r="D1180" s="1"/>
      <c r="E1180" s="8" t="s">
        <v>1495</v>
      </c>
    </row>
    <row r="1181" spans="2:5" ht="15.5" hidden="1" x14ac:dyDescent="0.35">
      <c r="B1181" s="1"/>
      <c r="C1181" s="1"/>
      <c r="D1181" s="1"/>
      <c r="E1181" s="8" t="s">
        <v>1496</v>
      </c>
    </row>
    <row r="1182" spans="2:5" ht="15.5" hidden="1" x14ac:dyDescent="0.35">
      <c r="B1182" s="1"/>
      <c r="C1182" s="1"/>
      <c r="D1182" s="1"/>
      <c r="E1182" s="8" t="s">
        <v>1497</v>
      </c>
    </row>
    <row r="1183" spans="2:5" ht="15.5" hidden="1" x14ac:dyDescent="0.35">
      <c r="B1183" s="1"/>
      <c r="C1183" s="1"/>
      <c r="D1183" s="1"/>
      <c r="E1183" s="8" t="s">
        <v>1498</v>
      </c>
    </row>
    <row r="1184" spans="2:5" ht="15.5" hidden="1" x14ac:dyDescent="0.35">
      <c r="B1184" s="1"/>
      <c r="C1184" s="1"/>
      <c r="D1184" s="1"/>
      <c r="E1184" s="8" t="s">
        <v>1499</v>
      </c>
    </row>
    <row r="1185" spans="2:5" ht="15.5" hidden="1" x14ac:dyDescent="0.35">
      <c r="B1185" s="1"/>
      <c r="C1185" s="1"/>
      <c r="D1185" s="1"/>
      <c r="E1185" s="8" t="s">
        <v>1500</v>
      </c>
    </row>
    <row r="1186" spans="2:5" ht="15.5" hidden="1" x14ac:dyDescent="0.35">
      <c r="B1186" s="1"/>
      <c r="C1186" s="1"/>
      <c r="D1186" s="1"/>
      <c r="E1186" s="8" t="s">
        <v>1501</v>
      </c>
    </row>
    <row r="1187" spans="2:5" ht="15.5" hidden="1" x14ac:dyDescent="0.35">
      <c r="B1187" s="1"/>
      <c r="C1187" s="1"/>
      <c r="D1187" s="1"/>
      <c r="E1187" s="8" t="s">
        <v>1502</v>
      </c>
    </row>
    <row r="1188" spans="2:5" ht="15.5" hidden="1" x14ac:dyDescent="0.35">
      <c r="B1188" s="1"/>
      <c r="C1188" s="1"/>
      <c r="D1188" s="1"/>
      <c r="E1188" s="8" t="s">
        <v>1503</v>
      </c>
    </row>
    <row r="1189" spans="2:5" ht="15.5" hidden="1" x14ac:dyDescent="0.35">
      <c r="B1189" s="1"/>
      <c r="C1189" s="1"/>
      <c r="D1189" s="1"/>
      <c r="E1189" s="8" t="s">
        <v>1504</v>
      </c>
    </row>
    <row r="1190" spans="2:5" ht="15.5" hidden="1" x14ac:dyDescent="0.35">
      <c r="B1190" s="1"/>
      <c r="C1190" s="1"/>
      <c r="D1190" s="1"/>
      <c r="E1190" s="8" t="s">
        <v>1505</v>
      </c>
    </row>
    <row r="1191" spans="2:5" ht="15.5" hidden="1" x14ac:dyDescent="0.35">
      <c r="B1191" s="1"/>
      <c r="C1191" s="1"/>
      <c r="D1191" s="1"/>
      <c r="E1191" s="8" t="s">
        <v>1506</v>
      </c>
    </row>
    <row r="1192" spans="2:5" ht="15.5" hidden="1" x14ac:dyDescent="0.35">
      <c r="B1192" s="1"/>
      <c r="C1192" s="1"/>
      <c r="D1192" s="1"/>
      <c r="E1192" s="8" t="s">
        <v>1507</v>
      </c>
    </row>
    <row r="1193" spans="2:5" ht="15.5" hidden="1" x14ac:dyDescent="0.35">
      <c r="B1193" s="1"/>
      <c r="C1193" s="1"/>
      <c r="D1193" s="1"/>
      <c r="E1193" s="8" t="s">
        <v>1508</v>
      </c>
    </row>
    <row r="1194" spans="2:5" ht="15.5" hidden="1" x14ac:dyDescent="0.35">
      <c r="B1194" s="1"/>
      <c r="C1194" s="1"/>
      <c r="D1194" s="1"/>
      <c r="E1194" s="8" t="s">
        <v>1509</v>
      </c>
    </row>
    <row r="1195" spans="2:5" ht="15.5" hidden="1" x14ac:dyDescent="0.35">
      <c r="B1195" s="1"/>
      <c r="C1195" s="1"/>
      <c r="D1195" s="1"/>
      <c r="E1195" s="8" t="s">
        <v>1510</v>
      </c>
    </row>
    <row r="1196" spans="2:5" ht="15.5" hidden="1" x14ac:dyDescent="0.35">
      <c r="B1196" s="1"/>
      <c r="C1196" s="1"/>
      <c r="D1196" s="1"/>
      <c r="E1196" s="8" t="s">
        <v>1511</v>
      </c>
    </row>
    <row r="1197" spans="2:5" ht="15.5" hidden="1" x14ac:dyDescent="0.35">
      <c r="B1197" s="1"/>
      <c r="C1197" s="1"/>
      <c r="D1197" s="1"/>
      <c r="E1197" s="8" t="s">
        <v>1512</v>
      </c>
    </row>
    <row r="1198" spans="2:5" ht="15.5" hidden="1" x14ac:dyDescent="0.35">
      <c r="B1198" s="1"/>
      <c r="C1198" s="1"/>
      <c r="D1198" s="1"/>
      <c r="E1198" s="8" t="s">
        <v>1513</v>
      </c>
    </row>
    <row r="1199" spans="2:5" ht="15.5" hidden="1" x14ac:dyDescent="0.35">
      <c r="B1199" s="1"/>
      <c r="C1199" s="1"/>
      <c r="D1199" s="1"/>
      <c r="E1199" s="8" t="s">
        <v>1514</v>
      </c>
    </row>
    <row r="1200" spans="2:5" ht="15.5" hidden="1" x14ac:dyDescent="0.35">
      <c r="B1200" s="1"/>
      <c r="C1200" s="1"/>
      <c r="D1200" s="1"/>
      <c r="E1200" s="8" t="s">
        <v>1515</v>
      </c>
    </row>
    <row r="1201" spans="2:5" ht="15.5" hidden="1" x14ac:dyDescent="0.35">
      <c r="B1201" s="1"/>
      <c r="C1201" s="1"/>
      <c r="D1201" s="1"/>
      <c r="E1201" s="8" t="s">
        <v>1516</v>
      </c>
    </row>
    <row r="1202" spans="2:5" ht="15.5" hidden="1" x14ac:dyDescent="0.35">
      <c r="B1202" s="1"/>
      <c r="C1202" s="1"/>
      <c r="D1202" s="1"/>
      <c r="E1202" s="8" t="s">
        <v>1517</v>
      </c>
    </row>
    <row r="1203" spans="2:5" ht="15.5" hidden="1" x14ac:dyDescent="0.35">
      <c r="B1203" s="1"/>
      <c r="C1203" s="1"/>
      <c r="D1203" s="1"/>
      <c r="E1203" s="8" t="s">
        <v>1518</v>
      </c>
    </row>
    <row r="1204" spans="2:5" ht="15.5" hidden="1" x14ac:dyDescent="0.35">
      <c r="B1204" s="1"/>
      <c r="C1204" s="1"/>
      <c r="D1204" s="1"/>
      <c r="E1204" s="8" t="s">
        <v>1519</v>
      </c>
    </row>
    <row r="1205" spans="2:5" ht="15.5" hidden="1" x14ac:dyDescent="0.35">
      <c r="B1205" s="1"/>
      <c r="C1205" s="1"/>
      <c r="D1205" s="1"/>
      <c r="E1205" s="8" t="s">
        <v>1520</v>
      </c>
    </row>
    <row r="1206" spans="2:5" ht="15.5" hidden="1" x14ac:dyDescent="0.35">
      <c r="B1206" s="1"/>
      <c r="C1206" s="1"/>
      <c r="D1206" s="1"/>
      <c r="E1206" s="8" t="s">
        <v>1521</v>
      </c>
    </row>
    <row r="1207" spans="2:5" ht="15.5" hidden="1" x14ac:dyDescent="0.35">
      <c r="B1207" s="1"/>
      <c r="C1207" s="1"/>
      <c r="D1207" s="1"/>
      <c r="E1207" s="8" t="s">
        <v>1522</v>
      </c>
    </row>
    <row r="1208" spans="2:5" ht="15.5" hidden="1" x14ac:dyDescent="0.35">
      <c r="B1208" s="1"/>
      <c r="C1208" s="1"/>
      <c r="D1208" s="1"/>
      <c r="E1208" s="8" t="s">
        <v>1523</v>
      </c>
    </row>
    <row r="1209" spans="2:5" ht="15.5" hidden="1" x14ac:dyDescent="0.35">
      <c r="B1209" s="1"/>
      <c r="C1209" s="1"/>
      <c r="D1209" s="1"/>
      <c r="E1209" s="8" t="s">
        <v>1524</v>
      </c>
    </row>
    <row r="1210" spans="2:5" ht="15.5" hidden="1" x14ac:dyDescent="0.35">
      <c r="B1210" s="1"/>
      <c r="C1210" s="1"/>
      <c r="D1210" s="1"/>
      <c r="E1210" s="8" t="s">
        <v>1525</v>
      </c>
    </row>
    <row r="1211" spans="2:5" ht="15.5" hidden="1" x14ac:dyDescent="0.35">
      <c r="B1211" s="1"/>
      <c r="C1211" s="1"/>
      <c r="D1211" s="1"/>
      <c r="E1211" s="8" t="s">
        <v>1526</v>
      </c>
    </row>
    <row r="1212" spans="2:5" ht="15.5" hidden="1" x14ac:dyDescent="0.35">
      <c r="B1212" s="1"/>
      <c r="C1212" s="1"/>
      <c r="D1212" s="1"/>
      <c r="E1212" s="8" t="s">
        <v>1527</v>
      </c>
    </row>
    <row r="1213" spans="2:5" ht="15.5" hidden="1" x14ac:dyDescent="0.35">
      <c r="B1213" s="1"/>
      <c r="C1213" s="1"/>
      <c r="D1213" s="1"/>
      <c r="E1213" s="8" t="s">
        <v>1528</v>
      </c>
    </row>
    <row r="1214" spans="2:5" ht="15.5" hidden="1" x14ac:dyDescent="0.35">
      <c r="B1214" s="1"/>
      <c r="C1214" s="1"/>
      <c r="D1214" s="1"/>
      <c r="E1214" s="8" t="s">
        <v>1529</v>
      </c>
    </row>
    <row r="1215" spans="2:5" ht="15.5" hidden="1" x14ac:dyDescent="0.35">
      <c r="B1215" s="1"/>
      <c r="C1215" s="1"/>
      <c r="D1215" s="1"/>
      <c r="E1215" s="8" t="s">
        <v>1530</v>
      </c>
    </row>
    <row r="1216" spans="2:5" ht="15.5" hidden="1" x14ac:dyDescent="0.35">
      <c r="B1216" s="1"/>
      <c r="C1216" s="1"/>
      <c r="D1216" s="1"/>
      <c r="E1216" s="8" t="s">
        <v>1531</v>
      </c>
    </row>
    <row r="1217" spans="2:5" ht="15.5" hidden="1" x14ac:dyDescent="0.35">
      <c r="B1217" s="1"/>
      <c r="C1217" s="1"/>
      <c r="D1217" s="1"/>
      <c r="E1217" s="8" t="s">
        <v>1532</v>
      </c>
    </row>
    <row r="1218" spans="2:5" ht="15.5" hidden="1" x14ac:dyDescent="0.35">
      <c r="B1218" s="1"/>
      <c r="C1218" s="1"/>
      <c r="D1218" s="1"/>
      <c r="E1218" s="8" t="s">
        <v>1533</v>
      </c>
    </row>
    <row r="1219" spans="2:5" ht="15.5" hidden="1" x14ac:dyDescent="0.35">
      <c r="B1219" s="1"/>
      <c r="C1219" s="1"/>
      <c r="D1219" s="1"/>
      <c r="E1219" s="8" t="s">
        <v>1534</v>
      </c>
    </row>
    <row r="1220" spans="2:5" ht="15.5" hidden="1" x14ac:dyDescent="0.35">
      <c r="B1220" s="1"/>
      <c r="C1220" s="1"/>
      <c r="D1220" s="1"/>
      <c r="E1220" s="8" t="s">
        <v>1535</v>
      </c>
    </row>
    <row r="1221" spans="2:5" ht="15.5" hidden="1" x14ac:dyDescent="0.35">
      <c r="B1221" s="1"/>
      <c r="C1221" s="1"/>
      <c r="D1221" s="1"/>
      <c r="E1221" s="8" t="s">
        <v>1536</v>
      </c>
    </row>
    <row r="1222" spans="2:5" ht="15.5" hidden="1" x14ac:dyDescent="0.35">
      <c r="B1222" s="1"/>
      <c r="C1222" s="1"/>
      <c r="D1222" s="1"/>
      <c r="E1222" s="8" t="s">
        <v>1537</v>
      </c>
    </row>
    <row r="1223" spans="2:5" ht="15.5" hidden="1" x14ac:dyDescent="0.35">
      <c r="B1223" s="1"/>
      <c r="C1223" s="1"/>
      <c r="D1223" s="1"/>
      <c r="E1223" s="8" t="s">
        <v>1538</v>
      </c>
    </row>
    <row r="1224" spans="2:5" ht="15.5" hidden="1" x14ac:dyDescent="0.35">
      <c r="B1224" s="1"/>
      <c r="C1224" s="1"/>
      <c r="D1224" s="1"/>
      <c r="E1224" s="8" t="s">
        <v>1539</v>
      </c>
    </row>
    <row r="1225" spans="2:5" ht="15.5" hidden="1" x14ac:dyDescent="0.35">
      <c r="B1225" s="1"/>
      <c r="C1225" s="1"/>
      <c r="D1225" s="1"/>
      <c r="E1225" s="8" t="s">
        <v>1540</v>
      </c>
    </row>
    <row r="1226" spans="2:5" ht="15.5" hidden="1" x14ac:dyDescent="0.35">
      <c r="B1226" s="1"/>
      <c r="C1226" s="1"/>
      <c r="D1226" s="1"/>
      <c r="E1226" s="8" t="s">
        <v>1541</v>
      </c>
    </row>
    <row r="1227" spans="2:5" ht="15.5" hidden="1" x14ac:dyDescent="0.35">
      <c r="B1227" s="1"/>
      <c r="C1227" s="1"/>
      <c r="D1227" s="1"/>
      <c r="E1227" s="8" t="s">
        <v>1542</v>
      </c>
    </row>
    <row r="1228" spans="2:5" ht="15.5" hidden="1" x14ac:dyDescent="0.35">
      <c r="B1228" s="1"/>
      <c r="C1228" s="1"/>
      <c r="D1228" s="1"/>
      <c r="E1228" s="8" t="s">
        <v>1543</v>
      </c>
    </row>
    <row r="1229" spans="2:5" ht="15.5" hidden="1" x14ac:dyDescent="0.35">
      <c r="B1229" s="1"/>
      <c r="C1229" s="1"/>
      <c r="D1229" s="1"/>
      <c r="E1229" s="8" t="s">
        <v>1544</v>
      </c>
    </row>
    <row r="1230" spans="2:5" ht="15.5" hidden="1" x14ac:dyDescent="0.35">
      <c r="B1230" s="1"/>
      <c r="C1230" s="1"/>
      <c r="D1230" s="1"/>
      <c r="E1230" s="8" t="s">
        <v>1545</v>
      </c>
    </row>
    <row r="1231" spans="2:5" ht="15.5" hidden="1" x14ac:dyDescent="0.35">
      <c r="B1231" s="1"/>
      <c r="C1231" s="1"/>
      <c r="D1231" s="1"/>
      <c r="E1231" s="8" t="s">
        <v>1546</v>
      </c>
    </row>
    <row r="1232" spans="2:5" ht="15.5" hidden="1" x14ac:dyDescent="0.35">
      <c r="B1232" s="1"/>
      <c r="C1232" s="1"/>
      <c r="D1232" s="1"/>
      <c r="E1232" s="8" t="s">
        <v>1547</v>
      </c>
    </row>
    <row r="1233" spans="2:5" ht="15.5" hidden="1" x14ac:dyDescent="0.35">
      <c r="B1233" s="1"/>
      <c r="C1233" s="1"/>
      <c r="D1233" s="1"/>
      <c r="E1233" s="8" t="s">
        <v>1548</v>
      </c>
    </row>
    <row r="1234" spans="2:5" ht="15.5" hidden="1" x14ac:dyDescent="0.35">
      <c r="B1234" s="1"/>
      <c r="C1234" s="1"/>
      <c r="D1234" s="1"/>
      <c r="E1234" s="8" t="s">
        <v>1549</v>
      </c>
    </row>
    <row r="1235" spans="2:5" ht="15.5" hidden="1" x14ac:dyDescent="0.35">
      <c r="B1235" s="1"/>
      <c r="C1235" s="1"/>
      <c r="D1235" s="1"/>
      <c r="E1235" s="8" t="s">
        <v>1550</v>
      </c>
    </row>
    <row r="1236" spans="2:5" ht="15.5" hidden="1" x14ac:dyDescent="0.35">
      <c r="B1236" s="1"/>
      <c r="C1236" s="1"/>
      <c r="D1236" s="1"/>
      <c r="E1236" s="8" t="s">
        <v>1551</v>
      </c>
    </row>
    <row r="1237" spans="2:5" ht="15.5" hidden="1" x14ac:dyDescent="0.35">
      <c r="B1237" s="1"/>
      <c r="C1237" s="1"/>
      <c r="D1237" s="1"/>
      <c r="E1237" s="8" t="s">
        <v>1552</v>
      </c>
    </row>
    <row r="1238" spans="2:5" ht="15.5" hidden="1" x14ac:dyDescent="0.35">
      <c r="B1238" s="1"/>
      <c r="C1238" s="1"/>
      <c r="D1238" s="1"/>
      <c r="E1238" s="8" t="s">
        <v>1553</v>
      </c>
    </row>
    <row r="1239" spans="2:5" ht="15.5" hidden="1" x14ac:dyDescent="0.35">
      <c r="B1239" s="1"/>
      <c r="C1239" s="1"/>
      <c r="D1239" s="1"/>
      <c r="E1239" s="8" t="s">
        <v>1554</v>
      </c>
    </row>
    <row r="1240" spans="2:5" ht="15.5" hidden="1" x14ac:dyDescent="0.35">
      <c r="B1240" s="1"/>
      <c r="C1240" s="1"/>
      <c r="D1240" s="1"/>
      <c r="E1240" s="8" t="s">
        <v>1555</v>
      </c>
    </row>
    <row r="1241" spans="2:5" ht="15.5" hidden="1" x14ac:dyDescent="0.35">
      <c r="B1241" s="1"/>
      <c r="C1241" s="1"/>
      <c r="D1241" s="1"/>
      <c r="E1241" s="8"/>
    </row>
    <row r="1242" spans="2:5" ht="19" hidden="1" x14ac:dyDescent="0.4">
      <c r="B1242" s="1"/>
      <c r="C1242" s="1"/>
      <c r="D1242" s="1"/>
      <c r="E1242" s="9" t="s">
        <v>1674</v>
      </c>
    </row>
    <row r="1243" spans="2:5" ht="15.5" hidden="1" x14ac:dyDescent="0.35">
      <c r="B1243" s="1"/>
      <c r="C1243" s="1"/>
      <c r="D1243" s="1"/>
      <c r="E1243" s="2" t="s">
        <v>1556</v>
      </c>
    </row>
    <row r="1244" spans="2:5" ht="15.5" hidden="1" x14ac:dyDescent="0.35">
      <c r="B1244" s="1"/>
      <c r="C1244" s="1"/>
      <c r="D1244" s="1"/>
      <c r="E1244" s="2" t="s">
        <v>1557</v>
      </c>
    </row>
    <row r="1245" spans="2:5" ht="15.5" hidden="1" x14ac:dyDescent="0.35">
      <c r="B1245" s="1"/>
      <c r="C1245" s="1"/>
      <c r="D1245" s="1"/>
      <c r="E1245" s="2" t="s">
        <v>1558</v>
      </c>
    </row>
    <row r="1246" spans="2:5" ht="15.5" hidden="1" x14ac:dyDescent="0.35">
      <c r="B1246" s="1"/>
      <c r="C1246" s="1"/>
      <c r="D1246" s="1"/>
      <c r="E1246" s="2" t="s">
        <v>1559</v>
      </c>
    </row>
    <row r="1247" spans="2:5" ht="15.5" hidden="1" x14ac:dyDescent="0.35">
      <c r="B1247" s="1"/>
      <c r="C1247" s="1"/>
      <c r="D1247" s="1"/>
      <c r="E1247" s="2" t="s">
        <v>1560</v>
      </c>
    </row>
    <row r="1248" spans="2:5" ht="15.5" hidden="1" x14ac:dyDescent="0.35">
      <c r="B1248" s="1"/>
      <c r="C1248" s="1"/>
      <c r="D1248" s="1"/>
      <c r="E1248" s="2" t="s">
        <v>1561</v>
      </c>
    </row>
    <row r="1249" spans="2:5" ht="15.5" hidden="1" x14ac:dyDescent="0.35">
      <c r="B1249" s="1"/>
      <c r="C1249" s="1"/>
      <c r="D1249" s="1"/>
      <c r="E1249" s="2" t="s">
        <v>1562</v>
      </c>
    </row>
    <row r="1250" spans="2:5" ht="15.5" hidden="1" x14ac:dyDescent="0.35">
      <c r="B1250" s="1"/>
      <c r="C1250" s="1"/>
      <c r="D1250" s="1"/>
      <c r="E1250" s="2" t="s">
        <v>1563</v>
      </c>
    </row>
    <row r="1251" spans="2:5" ht="15.5" hidden="1" x14ac:dyDescent="0.35">
      <c r="B1251" s="1"/>
      <c r="C1251" s="1"/>
      <c r="D1251" s="1"/>
      <c r="E1251" s="2" t="s">
        <v>1564</v>
      </c>
    </row>
    <row r="1252" spans="2:5" ht="15.5" hidden="1" x14ac:dyDescent="0.35">
      <c r="B1252" s="1"/>
      <c r="C1252" s="1"/>
      <c r="D1252" s="1"/>
      <c r="E1252" s="2" t="s">
        <v>1565</v>
      </c>
    </row>
    <row r="1253" spans="2:5" ht="15.5" hidden="1" x14ac:dyDescent="0.35">
      <c r="B1253" s="1"/>
      <c r="C1253" s="1"/>
      <c r="D1253" s="1"/>
      <c r="E1253" s="2" t="s">
        <v>1566</v>
      </c>
    </row>
    <row r="1254" spans="2:5" ht="15.5" hidden="1" x14ac:dyDescent="0.35">
      <c r="B1254" s="1"/>
      <c r="C1254" s="1"/>
      <c r="D1254" s="1"/>
      <c r="E1254" s="2" t="s">
        <v>1567</v>
      </c>
    </row>
    <row r="1255" spans="2:5" ht="15.5" hidden="1" x14ac:dyDescent="0.35">
      <c r="B1255" s="1"/>
      <c r="C1255" s="1"/>
      <c r="D1255" s="1"/>
      <c r="E1255" s="2" t="s">
        <v>1568</v>
      </c>
    </row>
    <row r="1256" spans="2:5" ht="15.5" hidden="1" x14ac:dyDescent="0.35">
      <c r="B1256" s="1"/>
      <c r="C1256" s="1"/>
      <c r="D1256" s="1"/>
      <c r="E1256" s="2" t="s">
        <v>1569</v>
      </c>
    </row>
    <row r="1257" spans="2:5" ht="15.5" hidden="1" x14ac:dyDescent="0.35">
      <c r="B1257" s="1"/>
      <c r="C1257" s="1"/>
      <c r="D1257" s="1"/>
      <c r="E1257" s="2" t="s">
        <v>1570</v>
      </c>
    </row>
    <row r="1258" spans="2:5" ht="15.5" hidden="1" x14ac:dyDescent="0.35">
      <c r="B1258" s="1"/>
      <c r="C1258" s="1"/>
      <c r="D1258" s="1"/>
      <c r="E1258" s="2" t="s">
        <v>1571</v>
      </c>
    </row>
    <row r="1259" spans="2:5" ht="15.5" hidden="1" x14ac:dyDescent="0.35">
      <c r="B1259" s="1"/>
      <c r="C1259" s="1"/>
      <c r="D1259" s="1"/>
      <c r="E1259" s="2" t="s">
        <v>1572</v>
      </c>
    </row>
    <row r="1260" spans="2:5" ht="15.5" hidden="1" x14ac:dyDescent="0.35">
      <c r="B1260" s="1"/>
      <c r="C1260" s="1"/>
      <c r="D1260" s="1"/>
      <c r="E1260" s="2" t="s">
        <v>1573</v>
      </c>
    </row>
    <row r="1261" spans="2:5" ht="15.5" hidden="1" x14ac:dyDescent="0.35">
      <c r="B1261" s="1"/>
      <c r="C1261" s="1"/>
      <c r="D1261" s="1"/>
      <c r="E1261" s="2" t="s">
        <v>1574</v>
      </c>
    </row>
    <row r="1262" spans="2:5" ht="15.5" hidden="1" x14ac:dyDescent="0.35">
      <c r="B1262" s="1"/>
      <c r="C1262" s="1"/>
      <c r="D1262" s="1"/>
      <c r="E1262" s="2" t="s">
        <v>1575</v>
      </c>
    </row>
    <row r="1263" spans="2:5" ht="15.5" hidden="1" x14ac:dyDescent="0.35">
      <c r="B1263" s="1"/>
      <c r="C1263" s="1"/>
      <c r="D1263" s="1"/>
      <c r="E1263" s="2" t="s">
        <v>1576</v>
      </c>
    </row>
    <row r="1264" spans="2:5" ht="15.5" hidden="1" x14ac:dyDescent="0.35">
      <c r="B1264" s="1"/>
      <c r="C1264" s="1"/>
      <c r="D1264" s="1"/>
      <c r="E1264" s="2" t="s">
        <v>1577</v>
      </c>
    </row>
    <row r="1265" spans="2:5" ht="15.5" hidden="1" x14ac:dyDescent="0.35">
      <c r="B1265" s="1"/>
      <c r="C1265" s="1"/>
      <c r="D1265" s="1"/>
      <c r="E1265" s="2" t="s">
        <v>1578</v>
      </c>
    </row>
    <row r="1266" spans="2:5" ht="15.5" hidden="1" x14ac:dyDescent="0.35">
      <c r="B1266" s="1"/>
      <c r="C1266" s="1"/>
      <c r="D1266" s="1"/>
      <c r="E1266" s="2" t="s">
        <v>1579</v>
      </c>
    </row>
    <row r="1267" spans="2:5" ht="15.5" hidden="1" x14ac:dyDescent="0.35">
      <c r="B1267" s="1"/>
      <c r="C1267" s="1"/>
      <c r="D1267" s="1"/>
      <c r="E1267" s="2" t="s">
        <v>1580</v>
      </c>
    </row>
    <row r="1268" spans="2:5" ht="15.5" hidden="1" x14ac:dyDescent="0.35">
      <c r="B1268" s="1"/>
      <c r="C1268" s="1"/>
      <c r="D1268" s="1"/>
      <c r="E1268" s="2" t="s">
        <v>1581</v>
      </c>
    </row>
    <row r="1269" spans="2:5" ht="15.5" hidden="1" x14ac:dyDescent="0.35">
      <c r="B1269" s="1"/>
      <c r="C1269" s="1"/>
      <c r="D1269" s="1"/>
      <c r="E1269" s="2" t="s">
        <v>1582</v>
      </c>
    </row>
    <row r="1270" spans="2:5" ht="15.5" hidden="1" x14ac:dyDescent="0.35">
      <c r="B1270" s="1"/>
      <c r="C1270" s="1"/>
      <c r="D1270" s="1"/>
      <c r="E1270" s="2" t="s">
        <v>1583</v>
      </c>
    </row>
    <row r="1271" spans="2:5" ht="15.5" hidden="1" x14ac:dyDescent="0.35">
      <c r="B1271" s="1"/>
      <c r="C1271" s="1"/>
      <c r="D1271" s="1"/>
      <c r="E1271" s="2" t="s">
        <v>1584</v>
      </c>
    </row>
    <row r="1272" spans="2:5" ht="15.5" hidden="1" x14ac:dyDescent="0.35">
      <c r="B1272" s="1"/>
      <c r="C1272" s="1"/>
      <c r="D1272" s="1"/>
      <c r="E1272" s="2" t="s">
        <v>1585</v>
      </c>
    </row>
    <row r="1273" spans="2:5" ht="15.5" hidden="1" x14ac:dyDescent="0.35">
      <c r="B1273" s="1"/>
      <c r="C1273" s="1"/>
      <c r="D1273" s="1"/>
      <c r="E1273" s="2" t="s">
        <v>1586</v>
      </c>
    </row>
    <row r="1274" spans="2:5" ht="15.5" hidden="1" x14ac:dyDescent="0.35">
      <c r="B1274" s="1"/>
      <c r="C1274" s="1"/>
      <c r="D1274" s="1"/>
      <c r="E1274" s="2" t="s">
        <v>1587</v>
      </c>
    </row>
    <row r="1275" spans="2:5" ht="15.5" hidden="1" x14ac:dyDescent="0.35">
      <c r="B1275" s="1"/>
      <c r="C1275" s="1"/>
      <c r="D1275" s="1"/>
      <c r="E1275" s="2" t="s">
        <v>1588</v>
      </c>
    </row>
    <row r="1276" spans="2:5" ht="15.5" hidden="1" x14ac:dyDescent="0.35">
      <c r="B1276" s="1"/>
      <c r="C1276" s="1"/>
      <c r="D1276" s="1"/>
      <c r="E1276" s="2" t="s">
        <v>1589</v>
      </c>
    </row>
    <row r="1277" spans="2:5" ht="15.5" hidden="1" x14ac:dyDescent="0.35">
      <c r="B1277" s="1"/>
      <c r="C1277" s="1"/>
      <c r="D1277" s="1"/>
      <c r="E1277" s="2" t="s">
        <v>1590</v>
      </c>
    </row>
    <row r="1278" spans="2:5" ht="15.5" hidden="1" x14ac:dyDescent="0.35">
      <c r="B1278" s="1"/>
      <c r="C1278" s="1"/>
      <c r="D1278" s="1"/>
      <c r="E1278" s="2" t="s">
        <v>1591</v>
      </c>
    </row>
    <row r="1279" spans="2:5" ht="15.5" hidden="1" x14ac:dyDescent="0.35">
      <c r="B1279" s="1"/>
      <c r="C1279" s="1"/>
      <c r="D1279" s="1"/>
      <c r="E1279" s="2" t="s">
        <v>1592</v>
      </c>
    </row>
    <row r="1280" spans="2:5" ht="15.5" hidden="1" x14ac:dyDescent="0.35">
      <c r="B1280" s="1"/>
      <c r="C1280" s="1"/>
      <c r="D1280" s="1"/>
      <c r="E1280" s="2" t="s">
        <v>1593</v>
      </c>
    </row>
    <row r="1281" spans="2:5" ht="15.5" hidden="1" x14ac:dyDescent="0.35">
      <c r="B1281" s="1"/>
      <c r="C1281" s="1"/>
      <c r="D1281" s="1"/>
      <c r="E1281" s="2" t="s">
        <v>1594</v>
      </c>
    </row>
    <row r="1282" spans="2:5" ht="15.5" hidden="1" x14ac:dyDescent="0.35">
      <c r="B1282" s="1"/>
      <c r="C1282" s="1"/>
      <c r="D1282" s="1"/>
      <c r="E1282" s="2" t="s">
        <v>1595</v>
      </c>
    </row>
    <row r="1283" spans="2:5" ht="15.5" hidden="1" x14ac:dyDescent="0.35">
      <c r="B1283" s="1"/>
      <c r="C1283" s="1"/>
      <c r="D1283" s="1"/>
      <c r="E1283" s="2" t="s">
        <v>1596</v>
      </c>
    </row>
    <row r="1284" spans="2:5" ht="15.5" hidden="1" x14ac:dyDescent="0.35">
      <c r="B1284" s="1"/>
      <c r="C1284" s="1"/>
      <c r="D1284" s="1"/>
      <c r="E1284" s="2" t="s">
        <v>1597</v>
      </c>
    </row>
    <row r="1285" spans="2:5" ht="15.5" hidden="1" x14ac:dyDescent="0.35">
      <c r="B1285" s="1"/>
      <c r="C1285" s="1"/>
      <c r="D1285" s="1"/>
      <c r="E1285" s="2" t="s">
        <v>1598</v>
      </c>
    </row>
    <row r="1286" spans="2:5" ht="15.5" hidden="1" x14ac:dyDescent="0.35">
      <c r="B1286" s="1"/>
      <c r="C1286" s="1"/>
      <c r="D1286" s="1"/>
      <c r="E1286" s="2" t="s">
        <v>1599</v>
      </c>
    </row>
    <row r="1287" spans="2:5" ht="15.5" hidden="1" x14ac:dyDescent="0.35">
      <c r="B1287" s="1"/>
      <c r="C1287" s="1"/>
      <c r="D1287" s="1"/>
      <c r="E1287" s="2" t="s">
        <v>1600</v>
      </c>
    </row>
    <row r="1288" spans="2:5" ht="15.5" hidden="1" x14ac:dyDescent="0.35">
      <c r="B1288" s="1"/>
      <c r="C1288" s="1"/>
      <c r="D1288" s="1"/>
      <c r="E1288" s="2" t="s">
        <v>1601</v>
      </c>
    </row>
    <row r="1289" spans="2:5" ht="15.5" hidden="1" x14ac:dyDescent="0.35">
      <c r="B1289" s="1"/>
      <c r="C1289" s="1"/>
      <c r="D1289" s="1"/>
      <c r="E1289" s="2" t="s">
        <v>1602</v>
      </c>
    </row>
    <row r="1290" spans="2:5" ht="15.5" hidden="1" x14ac:dyDescent="0.35">
      <c r="B1290" s="1"/>
      <c r="C1290" s="1"/>
      <c r="D1290" s="1"/>
      <c r="E1290" s="2" t="s">
        <v>1603</v>
      </c>
    </row>
    <row r="1291" spans="2:5" ht="15.5" hidden="1" x14ac:dyDescent="0.35">
      <c r="B1291" s="1"/>
      <c r="C1291" s="1"/>
      <c r="D1291" s="1"/>
      <c r="E1291" s="2" t="s">
        <v>1604</v>
      </c>
    </row>
    <row r="1292" spans="2:5" ht="15.5" hidden="1" x14ac:dyDescent="0.35">
      <c r="B1292" s="1"/>
      <c r="C1292" s="1"/>
      <c r="D1292" s="1"/>
      <c r="E1292" s="2" t="s">
        <v>1605</v>
      </c>
    </row>
    <row r="1293" spans="2:5" ht="15.5" hidden="1" x14ac:dyDescent="0.35">
      <c r="B1293" s="1"/>
      <c r="C1293" s="1"/>
      <c r="D1293" s="1"/>
      <c r="E1293" s="2" t="s">
        <v>1606</v>
      </c>
    </row>
    <row r="1294" spans="2:5" ht="15.5" hidden="1" x14ac:dyDescent="0.35">
      <c r="B1294" s="1"/>
      <c r="C1294" s="1"/>
      <c r="D1294" s="1"/>
      <c r="E1294" s="2" t="s">
        <v>1607</v>
      </c>
    </row>
    <row r="1295" spans="2:5" ht="15.5" hidden="1" x14ac:dyDescent="0.35">
      <c r="B1295" s="1"/>
      <c r="C1295" s="1"/>
      <c r="D1295" s="1"/>
      <c r="E1295" s="2" t="s">
        <v>1608</v>
      </c>
    </row>
    <row r="1296" spans="2:5" ht="15.5" hidden="1" x14ac:dyDescent="0.35">
      <c r="B1296" s="1"/>
      <c r="C1296" s="1"/>
      <c r="D1296" s="1"/>
      <c r="E1296" s="2" t="s">
        <v>1609</v>
      </c>
    </row>
    <row r="1297" spans="2:5" ht="15.5" hidden="1" x14ac:dyDescent="0.35">
      <c r="B1297" s="1"/>
      <c r="C1297" s="1"/>
      <c r="D1297" s="1"/>
      <c r="E1297" s="2" t="s">
        <v>1610</v>
      </c>
    </row>
    <row r="1298" spans="2:5" ht="15.5" hidden="1" x14ac:dyDescent="0.35">
      <c r="B1298" s="1"/>
      <c r="C1298" s="1"/>
      <c r="D1298" s="1"/>
      <c r="E1298" s="2" t="s">
        <v>1611</v>
      </c>
    </row>
    <row r="1299" spans="2:5" ht="15.5" hidden="1" x14ac:dyDescent="0.35">
      <c r="B1299" s="1"/>
      <c r="C1299" s="1"/>
      <c r="D1299" s="1"/>
      <c r="E1299" s="2" t="s">
        <v>1612</v>
      </c>
    </row>
    <row r="1300" spans="2:5" ht="15.5" hidden="1" x14ac:dyDescent="0.35">
      <c r="B1300" s="1"/>
      <c r="C1300" s="1"/>
      <c r="D1300" s="1"/>
      <c r="E1300" s="2" t="s">
        <v>1613</v>
      </c>
    </row>
    <row r="1301" spans="2:5" ht="15.5" hidden="1" x14ac:dyDescent="0.35">
      <c r="B1301" s="1"/>
      <c r="C1301" s="1"/>
      <c r="D1301" s="1"/>
      <c r="E1301" s="2" t="s">
        <v>1614</v>
      </c>
    </row>
    <row r="1302" spans="2:5" ht="15.5" hidden="1" x14ac:dyDescent="0.35">
      <c r="B1302" s="1"/>
      <c r="C1302" s="1"/>
      <c r="D1302" s="1"/>
      <c r="E1302" s="2" t="s">
        <v>1615</v>
      </c>
    </row>
    <row r="1303" spans="2:5" ht="15.5" hidden="1" x14ac:dyDescent="0.35">
      <c r="B1303" s="1"/>
      <c r="C1303" s="1"/>
      <c r="D1303" s="1"/>
      <c r="E1303" s="2" t="s">
        <v>1616</v>
      </c>
    </row>
    <row r="1304" spans="2:5" ht="15.5" hidden="1" x14ac:dyDescent="0.35">
      <c r="B1304" s="1"/>
      <c r="C1304" s="1"/>
      <c r="D1304" s="1"/>
      <c r="E1304" s="2" t="s">
        <v>1617</v>
      </c>
    </row>
    <row r="1305" spans="2:5" ht="15.5" hidden="1" x14ac:dyDescent="0.35">
      <c r="B1305" s="1"/>
      <c r="C1305" s="1"/>
      <c r="D1305" s="1"/>
      <c r="E1305" s="2" t="s">
        <v>1618</v>
      </c>
    </row>
    <row r="1306" spans="2:5" ht="15.5" hidden="1" x14ac:dyDescent="0.35">
      <c r="B1306" s="1"/>
      <c r="C1306" s="1"/>
      <c r="D1306" s="1"/>
      <c r="E1306" s="2" t="s">
        <v>1735</v>
      </c>
    </row>
    <row r="1307" spans="2:5" ht="15.5" hidden="1" x14ac:dyDescent="0.35">
      <c r="B1307" s="1"/>
      <c r="C1307" s="1"/>
      <c r="D1307" s="1"/>
      <c r="E1307" s="2" t="s">
        <v>1619</v>
      </c>
    </row>
    <row r="1308" spans="2:5" ht="15.5" hidden="1" x14ac:dyDescent="0.35">
      <c r="B1308" s="1"/>
      <c r="C1308" s="1"/>
      <c r="D1308" s="1"/>
      <c r="E1308" s="2" t="s">
        <v>1620</v>
      </c>
    </row>
    <row r="1309" spans="2:5" ht="15.5" hidden="1" x14ac:dyDescent="0.35">
      <c r="B1309" s="1"/>
      <c r="C1309" s="1"/>
      <c r="D1309" s="1"/>
      <c r="E1309" s="2" t="s">
        <v>1621</v>
      </c>
    </row>
    <row r="1310" spans="2:5" ht="15.5" hidden="1" x14ac:dyDescent="0.35">
      <c r="B1310" s="1"/>
      <c r="C1310" s="1"/>
      <c r="D1310" s="1"/>
      <c r="E1310" s="2" t="s">
        <v>1622</v>
      </c>
    </row>
    <row r="1311" spans="2:5" ht="15.5" hidden="1" x14ac:dyDescent="0.35">
      <c r="B1311" s="1"/>
      <c r="C1311" s="1"/>
      <c r="D1311" s="1"/>
      <c r="E1311" s="2" t="s">
        <v>1623</v>
      </c>
    </row>
    <row r="1312" spans="2:5" ht="15.5" hidden="1" x14ac:dyDescent="0.35">
      <c r="B1312" s="1"/>
      <c r="C1312" s="1"/>
      <c r="D1312" s="1"/>
      <c r="E1312" s="2" t="s">
        <v>1624</v>
      </c>
    </row>
    <row r="1313" spans="2:5" ht="15.5" hidden="1" x14ac:dyDescent="0.35">
      <c r="B1313" s="1"/>
      <c r="C1313" s="1"/>
      <c r="D1313" s="1"/>
      <c r="E1313" s="2" t="s">
        <v>1625</v>
      </c>
    </row>
    <row r="1314" spans="2:5" ht="15.5" hidden="1" x14ac:dyDescent="0.35">
      <c r="B1314" s="1"/>
      <c r="C1314" s="1"/>
      <c r="D1314" s="1"/>
      <c r="E1314" s="2" t="s">
        <v>1626</v>
      </c>
    </row>
    <row r="1315" spans="2:5" ht="15.5" hidden="1" x14ac:dyDescent="0.35">
      <c r="B1315" s="1"/>
      <c r="C1315" s="1"/>
      <c r="D1315" s="1"/>
      <c r="E1315" s="2" t="s">
        <v>1627</v>
      </c>
    </row>
    <row r="1316" spans="2:5" ht="15.5" hidden="1" x14ac:dyDescent="0.35">
      <c r="B1316" s="1"/>
      <c r="C1316" s="1"/>
      <c r="D1316" s="1"/>
      <c r="E1316" s="2" t="s">
        <v>1628</v>
      </c>
    </row>
    <row r="1317" spans="2:5" ht="15.5" hidden="1" x14ac:dyDescent="0.35">
      <c r="B1317" s="1"/>
      <c r="C1317" s="1"/>
      <c r="D1317" s="1"/>
      <c r="E1317" s="2" t="s">
        <v>1629</v>
      </c>
    </row>
    <row r="1318" spans="2:5" ht="15.5" hidden="1" x14ac:dyDescent="0.35">
      <c r="B1318" s="1"/>
      <c r="C1318" s="1"/>
      <c r="D1318" s="1"/>
      <c r="E1318" s="2" t="s">
        <v>1630</v>
      </c>
    </row>
    <row r="1319" spans="2:5" ht="15.5" hidden="1" x14ac:dyDescent="0.35">
      <c r="B1319" s="1"/>
      <c r="C1319" s="1"/>
      <c r="D1319" s="1"/>
      <c r="E1319" s="2" t="s">
        <v>1631</v>
      </c>
    </row>
    <row r="1320" spans="2:5" ht="15.5" hidden="1" x14ac:dyDescent="0.35">
      <c r="B1320" s="1"/>
      <c r="C1320" s="1"/>
      <c r="D1320" s="1"/>
      <c r="E1320" s="2" t="s">
        <v>1632</v>
      </c>
    </row>
    <row r="1321" spans="2:5" ht="15.5" hidden="1" x14ac:dyDescent="0.35">
      <c r="B1321" s="1"/>
      <c r="C1321" s="1"/>
      <c r="D1321" s="1"/>
      <c r="E1321" s="2" t="s">
        <v>1633</v>
      </c>
    </row>
    <row r="1322" spans="2:5" ht="15.5" hidden="1" x14ac:dyDescent="0.35">
      <c r="B1322" s="1"/>
      <c r="C1322" s="1"/>
      <c r="D1322" s="1"/>
      <c r="E1322" s="2" t="s">
        <v>1634</v>
      </c>
    </row>
    <row r="1323" spans="2:5" ht="15.5" hidden="1" x14ac:dyDescent="0.35">
      <c r="B1323" s="1"/>
      <c r="C1323" s="1"/>
      <c r="D1323" s="1"/>
      <c r="E1323" s="2" t="s">
        <v>1635</v>
      </c>
    </row>
    <row r="1324" spans="2:5" ht="15.5" hidden="1" x14ac:dyDescent="0.35">
      <c r="B1324" s="1"/>
      <c r="C1324" s="1"/>
      <c r="D1324" s="1"/>
      <c r="E1324" s="2" t="s">
        <v>1636</v>
      </c>
    </row>
    <row r="1325" spans="2:5" ht="15.5" hidden="1" x14ac:dyDescent="0.35">
      <c r="B1325" s="1"/>
      <c r="C1325" s="1"/>
      <c r="D1325" s="1"/>
      <c r="E1325" s="2" t="s">
        <v>1637</v>
      </c>
    </row>
    <row r="1326" spans="2:5" ht="15.5" hidden="1" x14ac:dyDescent="0.35">
      <c r="B1326" s="1"/>
      <c r="C1326" s="1"/>
      <c r="D1326" s="1"/>
      <c r="E1326" s="2" t="s">
        <v>1638</v>
      </c>
    </row>
    <row r="1327" spans="2:5" ht="15.5" hidden="1" x14ac:dyDescent="0.35">
      <c r="B1327" s="1"/>
      <c r="C1327" s="1"/>
      <c r="D1327" s="1"/>
      <c r="E1327" s="2" t="s">
        <v>1639</v>
      </c>
    </row>
    <row r="1328" spans="2:5" ht="15.5" hidden="1" x14ac:dyDescent="0.35">
      <c r="B1328" s="1"/>
      <c r="C1328" s="1"/>
      <c r="D1328" s="1"/>
      <c r="E1328" s="2" t="s">
        <v>1640</v>
      </c>
    </row>
    <row r="1329" spans="2:5" ht="15.5" hidden="1" x14ac:dyDescent="0.35">
      <c r="B1329" s="1"/>
      <c r="C1329" s="1"/>
      <c r="D1329" s="1"/>
      <c r="E1329" s="2" t="s">
        <v>1641</v>
      </c>
    </row>
    <row r="1330" spans="2:5" ht="15.5" hidden="1" x14ac:dyDescent="0.35">
      <c r="B1330" s="1"/>
      <c r="C1330" s="1"/>
      <c r="D1330" s="1"/>
      <c r="E1330" s="2" t="s">
        <v>1642</v>
      </c>
    </row>
    <row r="1331" spans="2:5" ht="15.5" hidden="1" x14ac:dyDescent="0.35">
      <c r="B1331" s="1"/>
      <c r="C1331" s="1"/>
      <c r="D1331" s="1"/>
      <c r="E1331" s="2" t="s">
        <v>1643</v>
      </c>
    </row>
    <row r="1332" spans="2:5" ht="15.5" hidden="1" x14ac:dyDescent="0.35">
      <c r="B1332" s="1"/>
      <c r="C1332" s="1"/>
      <c r="D1332" s="1"/>
      <c r="E1332" s="2" t="s">
        <v>1644</v>
      </c>
    </row>
    <row r="1333" spans="2:5" ht="15.5" hidden="1" x14ac:dyDescent="0.35">
      <c r="B1333" s="1"/>
      <c r="C1333" s="1"/>
      <c r="D1333" s="1"/>
      <c r="E1333" s="2" t="s">
        <v>1645</v>
      </c>
    </row>
    <row r="1334" spans="2:5" ht="15.5" hidden="1" x14ac:dyDescent="0.35">
      <c r="B1334" s="1"/>
      <c r="C1334" s="1"/>
      <c r="D1334" s="1"/>
      <c r="E1334" s="2" t="s">
        <v>1646</v>
      </c>
    </row>
    <row r="1335" spans="2:5" ht="15.5" hidden="1" x14ac:dyDescent="0.35">
      <c r="B1335" s="1"/>
      <c r="C1335" s="1"/>
      <c r="D1335" s="1"/>
      <c r="E1335" s="2" t="s">
        <v>1647</v>
      </c>
    </row>
    <row r="1336" spans="2:5" ht="15.5" hidden="1" x14ac:dyDescent="0.35">
      <c r="B1336" s="1"/>
      <c r="C1336" s="1"/>
      <c r="D1336" s="1"/>
      <c r="E1336" s="2" t="s">
        <v>1648</v>
      </c>
    </row>
    <row r="1337" spans="2:5" ht="15.5" hidden="1" x14ac:dyDescent="0.35">
      <c r="B1337" s="1"/>
      <c r="C1337" s="1"/>
      <c r="D1337" s="1"/>
      <c r="E1337" s="2" t="s">
        <v>1649</v>
      </c>
    </row>
    <row r="1338" spans="2:5" ht="15.5" hidden="1" x14ac:dyDescent="0.35">
      <c r="B1338" s="1"/>
      <c r="C1338" s="1"/>
      <c r="D1338" s="1"/>
      <c r="E1338" s="2" t="s">
        <v>1650</v>
      </c>
    </row>
    <row r="1339" spans="2:5" ht="15.5" hidden="1" x14ac:dyDescent="0.35">
      <c r="B1339" s="1"/>
      <c r="C1339" s="1"/>
      <c r="D1339" s="1"/>
      <c r="E1339" s="2" t="s">
        <v>1651</v>
      </c>
    </row>
    <row r="1340" spans="2:5" ht="15.5" hidden="1" x14ac:dyDescent="0.35">
      <c r="B1340" s="1"/>
      <c r="C1340" s="1"/>
      <c r="D1340" s="1"/>
      <c r="E1340" s="2" t="s">
        <v>1652</v>
      </c>
    </row>
    <row r="1341" spans="2:5" ht="15.5" hidden="1" x14ac:dyDescent="0.35">
      <c r="B1341" s="1"/>
      <c r="C1341" s="1"/>
      <c r="D1341" s="1"/>
      <c r="E1341" s="2" t="s">
        <v>1653</v>
      </c>
    </row>
    <row r="1342" spans="2:5" ht="15.5" hidden="1" x14ac:dyDescent="0.35">
      <c r="B1342" s="1"/>
      <c r="C1342" s="1"/>
      <c r="D1342" s="1"/>
      <c r="E1342" s="2" t="s">
        <v>1654</v>
      </c>
    </row>
    <row r="1343" spans="2:5" ht="15.5" hidden="1" x14ac:dyDescent="0.35">
      <c r="B1343" s="1"/>
      <c r="C1343" s="1"/>
      <c r="D1343" s="1"/>
      <c r="E1343" s="2" t="s">
        <v>1655</v>
      </c>
    </row>
    <row r="1344" spans="2:5" ht="15.5" hidden="1" x14ac:dyDescent="0.35">
      <c r="B1344" s="1"/>
      <c r="C1344" s="1"/>
      <c r="D1344" s="1"/>
      <c r="E1344" s="2" t="s">
        <v>1656</v>
      </c>
    </row>
    <row r="1345" spans="2:5" ht="15.5" hidden="1" x14ac:dyDescent="0.35">
      <c r="B1345" s="1"/>
      <c r="C1345" s="1"/>
      <c r="D1345" s="1"/>
      <c r="E1345" s="2" t="s">
        <v>1657</v>
      </c>
    </row>
    <row r="1346" spans="2:5" ht="15.5" hidden="1" x14ac:dyDescent="0.35">
      <c r="B1346" s="1"/>
      <c r="C1346" s="1"/>
      <c r="D1346" s="1"/>
      <c r="E1346" s="2" t="s">
        <v>1658</v>
      </c>
    </row>
    <row r="1347" spans="2:5" ht="15.5" hidden="1" x14ac:dyDescent="0.35">
      <c r="B1347" s="1"/>
      <c r="C1347" s="1"/>
      <c r="D1347" s="1"/>
      <c r="E1347" s="2" t="s">
        <v>1659</v>
      </c>
    </row>
    <row r="1348" spans="2:5" ht="15.5" hidden="1" x14ac:dyDescent="0.35">
      <c r="B1348" s="1"/>
      <c r="C1348" s="1"/>
      <c r="D1348" s="1"/>
      <c r="E1348" s="2" t="s">
        <v>1660</v>
      </c>
    </row>
    <row r="1349" spans="2:5" ht="15.5" hidden="1" x14ac:dyDescent="0.35">
      <c r="B1349" s="1"/>
      <c r="C1349" s="1"/>
      <c r="D1349" s="1"/>
      <c r="E1349" s="2" t="s">
        <v>1661</v>
      </c>
    </row>
    <row r="1350" spans="2:5" ht="15.5" hidden="1" x14ac:dyDescent="0.35">
      <c r="B1350" s="1"/>
      <c r="C1350" s="1"/>
      <c r="D1350" s="1"/>
      <c r="E1350" s="2" t="s">
        <v>1662</v>
      </c>
    </row>
    <row r="1351" spans="2:5" ht="15.5" hidden="1" x14ac:dyDescent="0.35">
      <c r="B1351" s="1"/>
      <c r="C1351" s="1"/>
      <c r="D1351" s="1"/>
      <c r="E1351" s="2" t="s">
        <v>1663</v>
      </c>
    </row>
    <row r="1352" spans="2:5" ht="15.5" hidden="1" x14ac:dyDescent="0.35">
      <c r="B1352" s="1"/>
      <c r="C1352" s="1"/>
      <c r="D1352" s="1"/>
      <c r="E1352" s="2" t="s">
        <v>1664</v>
      </c>
    </row>
    <row r="1353" spans="2:5" ht="15.5" hidden="1" x14ac:dyDescent="0.35">
      <c r="B1353" s="1"/>
      <c r="C1353" s="1"/>
      <c r="D1353" s="1"/>
      <c r="E1353" s="2" t="s">
        <v>1665</v>
      </c>
    </row>
    <row r="1354" spans="2:5" ht="15.5" hidden="1" x14ac:dyDescent="0.35">
      <c r="B1354" s="1"/>
      <c r="C1354" s="1"/>
      <c r="D1354" s="1"/>
      <c r="E1354" s="2" t="s">
        <v>1666</v>
      </c>
    </row>
    <row r="1355" spans="2:5" ht="15.5" hidden="1" x14ac:dyDescent="0.35">
      <c r="B1355" s="1"/>
      <c r="C1355" s="1"/>
      <c r="D1355" s="1"/>
      <c r="E1355" s="2" t="s">
        <v>1667</v>
      </c>
    </row>
    <row r="1356" spans="2:5" ht="15.5" hidden="1" x14ac:dyDescent="0.35">
      <c r="B1356" s="1"/>
      <c r="C1356" s="1"/>
      <c r="D1356" s="1"/>
      <c r="E1356" s="2" t="s">
        <v>1668</v>
      </c>
    </row>
    <row r="1357" spans="2:5" ht="15.5" hidden="1" x14ac:dyDescent="0.35">
      <c r="B1357" s="1"/>
      <c r="C1357" s="1"/>
      <c r="D1357" s="1"/>
      <c r="E1357" s="2" t="s">
        <v>1669</v>
      </c>
    </row>
    <row r="1358" spans="2:5" ht="15.5" hidden="1" x14ac:dyDescent="0.35">
      <c r="B1358" s="1"/>
      <c r="C1358" s="1"/>
      <c r="D1358" s="1"/>
      <c r="E1358" s="2" t="s">
        <v>1670</v>
      </c>
    </row>
    <row r="1359" spans="2:5" ht="15.5" hidden="1" x14ac:dyDescent="0.35">
      <c r="B1359" s="1"/>
      <c r="C1359" s="1"/>
      <c r="D1359" s="1"/>
      <c r="E1359" s="2" t="s">
        <v>1671</v>
      </c>
    </row>
    <row r="1360" spans="2:5" ht="15.5" hidden="1" x14ac:dyDescent="0.35">
      <c r="B1360" s="1"/>
      <c r="C1360" s="1"/>
      <c r="D1360" s="1"/>
      <c r="E1360" s="2" t="s">
        <v>1672</v>
      </c>
    </row>
    <row r="1361" spans="2:5" ht="15.5" hidden="1" x14ac:dyDescent="0.35">
      <c r="B1361" s="1"/>
      <c r="C1361" s="1"/>
      <c r="D1361" s="1"/>
      <c r="E1361" s="2" t="s">
        <v>1673</v>
      </c>
    </row>
    <row r="1362" spans="2:5" ht="15.5" hidden="1" x14ac:dyDescent="0.35">
      <c r="B1362" s="1"/>
      <c r="C1362" s="1"/>
      <c r="D1362" s="1"/>
      <c r="E1362" s="1"/>
    </row>
    <row r="1363" spans="2:5" ht="19" hidden="1" x14ac:dyDescent="0.4">
      <c r="B1363" s="1"/>
      <c r="C1363" s="1"/>
      <c r="D1363" s="1"/>
      <c r="E1363" s="9" t="s">
        <v>1675</v>
      </c>
    </row>
    <row r="1364" spans="2:5" ht="15.5" hidden="1" x14ac:dyDescent="0.35">
      <c r="B1364" s="1"/>
      <c r="C1364" s="1"/>
      <c r="D1364" s="1"/>
      <c r="E1364" s="2" t="s">
        <v>1676</v>
      </c>
    </row>
    <row r="1365" spans="2:5" ht="15.5" hidden="1" x14ac:dyDescent="0.35">
      <c r="B1365" s="1"/>
      <c r="C1365" s="1"/>
      <c r="D1365" s="1"/>
      <c r="E1365" s="2" t="s">
        <v>1677</v>
      </c>
    </row>
    <row r="1366" spans="2:5" ht="15.5" hidden="1" x14ac:dyDescent="0.35">
      <c r="B1366" s="1"/>
      <c r="C1366" s="1"/>
      <c r="D1366" s="1"/>
      <c r="E1366" s="2" t="s">
        <v>1678</v>
      </c>
    </row>
    <row r="1367" spans="2:5" ht="15.5" hidden="1" x14ac:dyDescent="0.35">
      <c r="B1367" s="1"/>
      <c r="C1367" s="1"/>
      <c r="D1367" s="1"/>
      <c r="E1367" s="2" t="s">
        <v>1679</v>
      </c>
    </row>
    <row r="1368" spans="2:5" ht="15.5" hidden="1" x14ac:dyDescent="0.35">
      <c r="B1368" s="1"/>
      <c r="C1368" s="1"/>
      <c r="D1368" s="1"/>
      <c r="E1368" s="2" t="s">
        <v>1680</v>
      </c>
    </row>
    <row r="1369" spans="2:5" ht="15.5" hidden="1" x14ac:dyDescent="0.35">
      <c r="B1369" s="1"/>
      <c r="C1369" s="1"/>
      <c r="D1369" s="1"/>
      <c r="E1369" s="2" t="s">
        <v>1681</v>
      </c>
    </row>
    <row r="1370" spans="2:5" ht="15.5" hidden="1" x14ac:dyDescent="0.35">
      <c r="B1370" s="1"/>
      <c r="C1370" s="1"/>
      <c r="D1370" s="1"/>
      <c r="E1370" s="2" t="s">
        <v>1682</v>
      </c>
    </row>
    <row r="1371" spans="2:5" ht="15.5" hidden="1" x14ac:dyDescent="0.35">
      <c r="B1371" s="1"/>
      <c r="C1371" s="1"/>
      <c r="D1371" s="1"/>
      <c r="E1371" s="2" t="s">
        <v>1683</v>
      </c>
    </row>
    <row r="1372" spans="2:5" ht="15.5" hidden="1" x14ac:dyDescent="0.35">
      <c r="B1372" s="1"/>
      <c r="C1372" s="1"/>
      <c r="D1372" s="1"/>
      <c r="E1372" s="2" t="s">
        <v>1684</v>
      </c>
    </row>
    <row r="1373" spans="2:5" ht="15.5" hidden="1" x14ac:dyDescent="0.35">
      <c r="B1373" s="1"/>
      <c r="C1373" s="1"/>
      <c r="D1373" s="1"/>
      <c r="E1373" s="2" t="s">
        <v>1685</v>
      </c>
    </row>
    <row r="1374" spans="2:5" ht="15.5" hidden="1" x14ac:dyDescent="0.35">
      <c r="B1374" s="1"/>
      <c r="C1374" s="1"/>
      <c r="D1374" s="1"/>
      <c r="E1374" s="2" t="s">
        <v>1686</v>
      </c>
    </row>
    <row r="1375" spans="2:5" ht="15.5" hidden="1" x14ac:dyDescent="0.35">
      <c r="B1375" s="1"/>
      <c r="C1375" s="1"/>
      <c r="D1375" s="1"/>
      <c r="E1375" s="2" t="s">
        <v>1687</v>
      </c>
    </row>
    <row r="1376" spans="2:5" ht="15.5" hidden="1" x14ac:dyDescent="0.35">
      <c r="B1376" s="1"/>
      <c r="C1376" s="1"/>
      <c r="D1376" s="1"/>
      <c r="E1376" s="2" t="s">
        <v>1688</v>
      </c>
    </row>
    <row r="1377" spans="2:5" ht="15.5" hidden="1" x14ac:dyDescent="0.35">
      <c r="B1377" s="1"/>
      <c r="C1377" s="1"/>
      <c r="D1377" s="1"/>
      <c r="E1377" s="2" t="s">
        <v>1689</v>
      </c>
    </row>
    <row r="1378" spans="2:5" ht="15.5" hidden="1" x14ac:dyDescent="0.35">
      <c r="B1378" s="1"/>
      <c r="C1378" s="1"/>
      <c r="D1378" s="1"/>
      <c r="E1378" s="2" t="s">
        <v>1690</v>
      </c>
    </row>
    <row r="1379" spans="2:5" ht="15.5" hidden="1" x14ac:dyDescent="0.35">
      <c r="B1379" s="1"/>
      <c r="C1379" s="1"/>
      <c r="D1379" s="1"/>
      <c r="E1379" s="2" t="s">
        <v>1691</v>
      </c>
    </row>
    <row r="1380" spans="2:5" ht="15.5" hidden="1" x14ac:dyDescent="0.35">
      <c r="B1380" s="1"/>
      <c r="C1380" s="1"/>
      <c r="D1380" s="1"/>
      <c r="E1380" s="2" t="s">
        <v>1692</v>
      </c>
    </row>
    <row r="1381" spans="2:5" ht="15.5" hidden="1" x14ac:dyDescent="0.35">
      <c r="B1381" s="1"/>
      <c r="C1381" s="1"/>
      <c r="D1381" s="1"/>
      <c r="E1381" s="2" t="s">
        <v>1693</v>
      </c>
    </row>
    <row r="1382" spans="2:5" ht="15.5" hidden="1" x14ac:dyDescent="0.35">
      <c r="B1382" s="1"/>
      <c r="C1382" s="1"/>
      <c r="D1382" s="1"/>
      <c r="E1382" s="2" t="s">
        <v>1694</v>
      </c>
    </row>
    <row r="1383" spans="2:5" ht="15.5" hidden="1" x14ac:dyDescent="0.35">
      <c r="B1383" s="1"/>
      <c r="C1383" s="1"/>
      <c r="D1383" s="1"/>
      <c r="E1383" s="2" t="s">
        <v>1695</v>
      </c>
    </row>
    <row r="1384" spans="2:5" ht="15.5" hidden="1" x14ac:dyDescent="0.35">
      <c r="B1384" s="1"/>
      <c r="C1384" s="1"/>
      <c r="D1384" s="1"/>
      <c r="E1384" s="2" t="s">
        <v>1696</v>
      </c>
    </row>
    <row r="1385" spans="2:5" ht="15.5" hidden="1" x14ac:dyDescent="0.35">
      <c r="B1385" s="1"/>
      <c r="C1385" s="1"/>
      <c r="D1385" s="1"/>
      <c r="E1385" s="2" t="s">
        <v>1697</v>
      </c>
    </row>
    <row r="1386" spans="2:5" ht="15.5" hidden="1" x14ac:dyDescent="0.35">
      <c r="B1386" s="1"/>
      <c r="C1386" s="1"/>
      <c r="D1386" s="1"/>
      <c r="E1386" s="2" t="s">
        <v>1698</v>
      </c>
    </row>
    <row r="1387" spans="2:5" ht="15.5" hidden="1" x14ac:dyDescent="0.35">
      <c r="B1387" s="1"/>
      <c r="C1387" s="1"/>
      <c r="D1387" s="1"/>
      <c r="E1387" s="2" t="s">
        <v>1699</v>
      </c>
    </row>
    <row r="1388" spans="2:5" ht="15.5" hidden="1" x14ac:dyDescent="0.35">
      <c r="B1388" s="1"/>
      <c r="C1388" s="1"/>
      <c r="D1388" s="1"/>
      <c r="E1388" s="2" t="s">
        <v>1700</v>
      </c>
    </row>
    <row r="1389" spans="2:5" ht="15.5" hidden="1" x14ac:dyDescent="0.35">
      <c r="B1389" s="1"/>
      <c r="C1389" s="1"/>
      <c r="D1389" s="1"/>
      <c r="E1389" s="2" t="s">
        <v>1701</v>
      </c>
    </row>
    <row r="1390" spans="2:5" ht="15.5" hidden="1" x14ac:dyDescent="0.35">
      <c r="B1390" s="1"/>
      <c r="C1390" s="1"/>
      <c r="D1390" s="1"/>
      <c r="E1390" s="2" t="s">
        <v>1702</v>
      </c>
    </row>
    <row r="1391" spans="2:5" ht="15.5" hidden="1" x14ac:dyDescent="0.35">
      <c r="B1391" s="1"/>
      <c r="C1391" s="1"/>
      <c r="D1391" s="1"/>
      <c r="E1391" s="2" t="s">
        <v>1703</v>
      </c>
    </row>
    <row r="1392" spans="2:5" ht="15.5" hidden="1" x14ac:dyDescent="0.35">
      <c r="B1392" s="1"/>
      <c r="C1392" s="1"/>
      <c r="D1392" s="1"/>
      <c r="E1392" s="2" t="s">
        <v>1704</v>
      </c>
    </row>
    <row r="1393" spans="2:5" ht="15.5" hidden="1" x14ac:dyDescent="0.35">
      <c r="B1393" s="1"/>
      <c r="C1393" s="1"/>
      <c r="D1393" s="1"/>
      <c r="E1393" s="1"/>
    </row>
    <row r="1394" spans="2:5" ht="15.5" hidden="1" x14ac:dyDescent="0.35">
      <c r="B1394" s="1"/>
      <c r="C1394" s="1"/>
      <c r="D1394" s="1"/>
      <c r="E1394" s="1"/>
    </row>
    <row r="1395" spans="2:5" ht="15.5" hidden="1" x14ac:dyDescent="0.35">
      <c r="B1395" s="1"/>
      <c r="C1395" s="1"/>
      <c r="D1395" s="1"/>
      <c r="E1395" s="1"/>
    </row>
    <row r="1396" spans="2:5" ht="15.5" hidden="1" x14ac:dyDescent="0.35">
      <c r="B1396" s="1"/>
      <c r="C1396" s="1"/>
      <c r="D1396" s="1"/>
      <c r="E1396" s="1"/>
    </row>
    <row r="1397" spans="2:5" ht="15.5" hidden="1" x14ac:dyDescent="0.35">
      <c r="B1397" s="1"/>
      <c r="C1397" s="1"/>
      <c r="D1397" s="1"/>
      <c r="E1397" s="1"/>
    </row>
    <row r="1398" spans="2:5" ht="15.5" hidden="1" x14ac:dyDescent="0.35">
      <c r="B1398" s="1"/>
      <c r="C1398" s="1"/>
      <c r="D1398" s="1"/>
      <c r="E1398" s="1"/>
    </row>
    <row r="1399" spans="2:5" ht="15.5" hidden="1" x14ac:dyDescent="0.35">
      <c r="B1399" s="1"/>
      <c r="C1399" s="1"/>
      <c r="D1399" s="1"/>
      <c r="E1399" s="1"/>
    </row>
    <row r="1400" spans="2:5" ht="15.5" hidden="1" x14ac:dyDescent="0.35">
      <c r="B1400" s="1"/>
      <c r="C1400" s="1"/>
      <c r="D1400" s="1"/>
      <c r="E1400" s="1"/>
    </row>
    <row r="1401" spans="2:5" ht="15.5" hidden="1" x14ac:dyDescent="0.35">
      <c r="B1401" s="1"/>
      <c r="C1401" s="1"/>
      <c r="D1401" s="1"/>
      <c r="E1401" s="1"/>
    </row>
    <row r="1402" spans="2:5" ht="15.5" hidden="1" x14ac:dyDescent="0.35">
      <c r="B1402" s="1"/>
      <c r="C1402" s="1"/>
      <c r="D1402" s="1"/>
      <c r="E1402" s="1"/>
    </row>
    <row r="1403" spans="2:5" ht="15.5" hidden="1" x14ac:dyDescent="0.35">
      <c r="B1403" s="1"/>
      <c r="C1403" s="1"/>
      <c r="D1403" s="1"/>
      <c r="E1403" s="1"/>
    </row>
    <row r="1404" spans="2:5" ht="15.5" hidden="1" x14ac:dyDescent="0.35">
      <c r="B1404" s="1"/>
      <c r="C1404" s="1"/>
      <c r="D1404" s="1"/>
      <c r="E1404" s="1"/>
    </row>
    <row r="1405" spans="2:5" ht="15.5" hidden="1" x14ac:dyDescent="0.35">
      <c r="B1405" s="1"/>
      <c r="C1405" s="1"/>
      <c r="D1405" s="1"/>
      <c r="E1405" s="1"/>
    </row>
    <row r="1406" spans="2:5" ht="15.5" hidden="1" x14ac:dyDescent="0.35">
      <c r="B1406" s="1"/>
      <c r="C1406" s="1"/>
      <c r="D1406" s="1"/>
      <c r="E1406" s="1"/>
    </row>
    <row r="1407" spans="2:5" ht="15.5" hidden="1" x14ac:dyDescent="0.35">
      <c r="B1407" s="1"/>
      <c r="C1407" s="1"/>
      <c r="D1407" s="1"/>
      <c r="E1407" s="1"/>
    </row>
    <row r="1408" spans="2:5" ht="15.5" hidden="1" x14ac:dyDescent="0.35">
      <c r="B1408" s="1"/>
      <c r="C1408" s="1"/>
      <c r="D1408" s="1"/>
      <c r="E1408" s="1"/>
    </row>
    <row r="1409" spans="2:5" ht="15.5" hidden="1" x14ac:dyDescent="0.35">
      <c r="B1409" s="1"/>
      <c r="C1409" s="1"/>
      <c r="D1409" s="1"/>
      <c r="E1409" s="1"/>
    </row>
    <row r="1410" spans="2:5" ht="15.5" hidden="1" x14ac:dyDescent="0.35">
      <c r="B1410" s="1"/>
      <c r="C1410" s="1"/>
      <c r="D1410" s="1"/>
      <c r="E1410" s="1"/>
    </row>
    <row r="1411" spans="2:5" ht="15.5" hidden="1" x14ac:dyDescent="0.35">
      <c r="B1411" s="1"/>
      <c r="C1411" s="1"/>
      <c r="D1411" s="1"/>
      <c r="E1411" s="1"/>
    </row>
    <row r="1412" spans="2:5" ht="15.5" hidden="1" x14ac:dyDescent="0.35">
      <c r="B1412" s="1"/>
      <c r="C1412" s="1"/>
      <c r="D1412" s="1"/>
      <c r="E1412" s="1"/>
    </row>
    <row r="1413" spans="2:5" ht="15.5" hidden="1" x14ac:dyDescent="0.35">
      <c r="B1413" s="1"/>
      <c r="C1413" s="1"/>
      <c r="D1413" s="1"/>
      <c r="E1413" s="1"/>
    </row>
    <row r="1414" spans="2:5" ht="15.5" hidden="1" x14ac:dyDescent="0.35">
      <c r="B1414" s="1"/>
      <c r="C1414" s="1"/>
      <c r="D1414" s="1"/>
      <c r="E1414" s="1"/>
    </row>
    <row r="1415" spans="2:5" ht="15.5" hidden="1" x14ac:dyDescent="0.35">
      <c r="B1415" s="1"/>
      <c r="C1415" s="1"/>
      <c r="D1415" s="1"/>
      <c r="E1415" s="1"/>
    </row>
    <row r="1416" spans="2:5" ht="15.5" hidden="1" x14ac:dyDescent="0.35">
      <c r="B1416" s="1"/>
      <c r="C1416" s="1"/>
      <c r="D1416" s="1"/>
      <c r="E1416" s="1"/>
    </row>
    <row r="1417" spans="2:5" ht="15.5" hidden="1" x14ac:dyDescent="0.35">
      <c r="B1417" s="1"/>
      <c r="C1417" s="1"/>
      <c r="D1417" s="1"/>
      <c r="E1417" s="1"/>
    </row>
    <row r="1418" spans="2:5" ht="15.5" hidden="1" x14ac:dyDescent="0.35">
      <c r="B1418" s="1"/>
      <c r="C1418" s="1"/>
      <c r="D1418" s="1"/>
      <c r="E1418" s="1"/>
    </row>
    <row r="1419" spans="2:5" ht="15.5" hidden="1" x14ac:dyDescent="0.35">
      <c r="B1419" s="1"/>
      <c r="C1419" s="1"/>
      <c r="D1419" s="1"/>
      <c r="E1419" s="1"/>
    </row>
    <row r="1420" spans="2:5" ht="15.5" hidden="1" x14ac:dyDescent="0.35">
      <c r="B1420" s="1"/>
      <c r="C1420" s="1"/>
      <c r="D1420" s="1"/>
      <c r="E1420" s="1"/>
    </row>
    <row r="1421" spans="2:5" ht="15.5" hidden="1" x14ac:dyDescent="0.35">
      <c r="B1421" s="1"/>
      <c r="C1421" s="1"/>
      <c r="D1421" s="1"/>
      <c r="E1421" s="1"/>
    </row>
    <row r="1422" spans="2:5" ht="15.5" hidden="1" x14ac:dyDescent="0.35">
      <c r="B1422" s="1"/>
      <c r="C1422" s="1"/>
      <c r="D1422" s="1"/>
      <c r="E1422" s="1"/>
    </row>
    <row r="1423" spans="2:5" ht="15.5" hidden="1" x14ac:dyDescent="0.35">
      <c r="B1423" s="1"/>
      <c r="C1423" s="1"/>
      <c r="D1423" s="1"/>
      <c r="E1423" s="1"/>
    </row>
    <row r="1424" spans="2:5" ht="15.5" hidden="1" x14ac:dyDescent="0.35">
      <c r="B1424" s="1"/>
      <c r="C1424" s="1"/>
      <c r="D1424" s="1"/>
      <c r="E1424" s="1"/>
    </row>
    <row r="1425" spans="2:5" ht="15.5" hidden="1" x14ac:dyDescent="0.35">
      <c r="B1425" s="1"/>
      <c r="C1425" s="1"/>
      <c r="D1425" s="1"/>
      <c r="E1425" s="1"/>
    </row>
    <row r="1426" spans="2:5" ht="15.5" hidden="1" x14ac:dyDescent="0.35">
      <c r="B1426" s="1"/>
      <c r="C1426" s="1"/>
      <c r="D1426" s="1"/>
      <c r="E1426" s="1"/>
    </row>
    <row r="1427" spans="2:5" ht="15.5" hidden="1" x14ac:dyDescent="0.35">
      <c r="B1427" s="1"/>
      <c r="C1427" s="1"/>
      <c r="D1427" s="1"/>
      <c r="E1427" s="1"/>
    </row>
    <row r="1428" spans="2:5" ht="15.5" hidden="1" x14ac:dyDescent="0.35">
      <c r="B1428" s="1"/>
      <c r="C1428" s="1"/>
      <c r="D1428" s="1"/>
      <c r="E1428" s="7"/>
    </row>
    <row r="1429" spans="2:5" ht="15.5" hidden="1" x14ac:dyDescent="0.35">
      <c r="B1429" s="1"/>
      <c r="C1429" s="1"/>
      <c r="D1429" s="1"/>
      <c r="E1429" s="1"/>
    </row>
    <row r="1430" spans="2:5" ht="15.5" hidden="1" x14ac:dyDescent="0.35">
      <c r="B1430" s="1"/>
      <c r="C1430" s="1"/>
      <c r="D1430" s="1"/>
      <c r="E1430" s="1"/>
    </row>
    <row r="1431" spans="2:5" ht="15.5" hidden="1" x14ac:dyDescent="0.35">
      <c r="B1431" s="1"/>
      <c r="C1431" s="1"/>
      <c r="D1431" s="1"/>
      <c r="E1431" s="1"/>
    </row>
    <row r="1432" spans="2:5" ht="15.5" hidden="1" x14ac:dyDescent="0.35">
      <c r="B1432" s="1"/>
      <c r="C1432" s="1"/>
      <c r="D1432" s="1"/>
      <c r="E1432" s="1"/>
    </row>
    <row r="1433" spans="2:5" ht="15.5" hidden="1" x14ac:dyDescent="0.35">
      <c r="B1433" s="1"/>
      <c r="C1433" s="1"/>
      <c r="D1433" s="1"/>
      <c r="E1433" s="1"/>
    </row>
    <row r="1434" spans="2:5" ht="15.5" hidden="1" x14ac:dyDescent="0.35">
      <c r="B1434" s="1"/>
      <c r="C1434" s="1"/>
      <c r="D1434" s="1"/>
      <c r="E1434" s="1"/>
    </row>
    <row r="1435" spans="2:5" ht="15.5" hidden="1" x14ac:dyDescent="0.35">
      <c r="B1435" s="1"/>
      <c r="C1435" s="1"/>
      <c r="D1435" s="1"/>
      <c r="E1435" s="1"/>
    </row>
    <row r="1436" spans="2:5" ht="15.5" hidden="1" x14ac:dyDescent="0.35">
      <c r="B1436" s="1"/>
      <c r="C1436" s="1"/>
      <c r="D1436" s="1"/>
      <c r="E1436" s="7"/>
    </row>
    <row r="1437" spans="2:5" ht="15.5" hidden="1" x14ac:dyDescent="0.35">
      <c r="B1437" s="1"/>
      <c r="C1437" s="1"/>
      <c r="D1437" s="1"/>
      <c r="E1437" s="1"/>
    </row>
    <row r="1438" spans="2:5" ht="15.5" hidden="1" x14ac:dyDescent="0.35">
      <c r="B1438" s="1"/>
      <c r="C1438" s="1"/>
      <c r="D1438" s="1"/>
      <c r="E1438" s="1"/>
    </row>
    <row r="1439" spans="2:5" ht="15.5" hidden="1" x14ac:dyDescent="0.35">
      <c r="B1439" s="1"/>
      <c r="C1439" s="1"/>
      <c r="D1439" s="1"/>
      <c r="E1439" s="7"/>
    </row>
    <row r="1440" spans="2:5" ht="15.5" hidden="1" x14ac:dyDescent="0.35">
      <c r="B1440" s="1"/>
      <c r="C1440" s="1"/>
      <c r="D1440" s="1"/>
      <c r="E1440" s="1"/>
    </row>
    <row r="1441" spans="2:5" ht="15.5" hidden="1" x14ac:dyDescent="0.35">
      <c r="B1441" s="1"/>
      <c r="C1441" s="1"/>
      <c r="D1441" s="1"/>
      <c r="E1441" s="1"/>
    </row>
    <row r="1442" spans="2:5" ht="15.5" hidden="1" x14ac:dyDescent="0.35">
      <c r="B1442" s="1"/>
      <c r="C1442" s="1"/>
      <c r="D1442" s="1"/>
      <c r="E1442" s="1"/>
    </row>
    <row r="1443" spans="2:5" ht="15.5" hidden="1" x14ac:dyDescent="0.35">
      <c r="B1443" s="1"/>
      <c r="C1443" s="1"/>
      <c r="D1443" s="1"/>
      <c r="E1443" s="7"/>
    </row>
    <row r="1444" spans="2:5" ht="15.5" hidden="1" x14ac:dyDescent="0.35">
      <c r="B1444" s="1"/>
      <c r="C1444" s="1"/>
      <c r="D1444" s="1"/>
      <c r="E1444" s="1"/>
    </row>
    <row r="1445" spans="2:5" ht="15.5" hidden="1" x14ac:dyDescent="0.35">
      <c r="B1445" s="1"/>
      <c r="C1445" s="1"/>
      <c r="D1445" s="1"/>
      <c r="E1445" s="1"/>
    </row>
    <row r="1446" spans="2:5" ht="15.5" hidden="1" x14ac:dyDescent="0.35">
      <c r="B1446" s="1"/>
      <c r="C1446" s="1"/>
      <c r="D1446" s="1"/>
      <c r="E1446" s="1"/>
    </row>
    <row r="1447" spans="2:5" ht="15.5" hidden="1" x14ac:dyDescent="0.35">
      <c r="B1447" s="1"/>
      <c r="C1447" s="1"/>
      <c r="D1447" s="1"/>
      <c r="E1447" s="1"/>
    </row>
    <row r="1448" spans="2:5" ht="15.5" hidden="1" x14ac:dyDescent="0.35">
      <c r="B1448" s="1"/>
      <c r="C1448" s="1"/>
      <c r="D1448" s="1"/>
      <c r="E1448" s="1"/>
    </row>
    <row r="1449" spans="2:5" ht="15.5" hidden="1" x14ac:dyDescent="0.35">
      <c r="B1449" s="1"/>
      <c r="C1449" s="1"/>
      <c r="D1449" s="1"/>
      <c r="E1449" s="1"/>
    </row>
    <row r="1450" spans="2:5" ht="15.5" hidden="1" x14ac:dyDescent="0.35">
      <c r="B1450" s="1"/>
      <c r="C1450" s="1"/>
      <c r="D1450" s="1"/>
      <c r="E1450" s="1"/>
    </row>
    <row r="1451" spans="2:5" ht="15.5" hidden="1" x14ac:dyDescent="0.35">
      <c r="B1451" s="1"/>
      <c r="C1451" s="1"/>
      <c r="D1451" s="1"/>
      <c r="E1451" s="1"/>
    </row>
    <row r="1452" spans="2:5" ht="15.5" hidden="1" x14ac:dyDescent="0.35">
      <c r="B1452" s="1"/>
      <c r="C1452" s="1"/>
      <c r="D1452" s="1"/>
      <c r="E1452" s="7"/>
    </row>
    <row r="1453" spans="2:5" ht="15.5" hidden="1" x14ac:dyDescent="0.35">
      <c r="B1453" s="1"/>
      <c r="C1453" s="1"/>
      <c r="D1453" s="1"/>
      <c r="E1453" s="1"/>
    </row>
    <row r="1454" spans="2:5" ht="15.5" hidden="1" x14ac:dyDescent="0.35">
      <c r="B1454" s="1"/>
      <c r="C1454" s="1"/>
      <c r="D1454" s="1"/>
      <c r="E1454" s="2"/>
    </row>
    <row r="1455" spans="2:5" ht="15.5" hidden="1" x14ac:dyDescent="0.35">
      <c r="B1455" s="1"/>
      <c r="C1455" s="1"/>
      <c r="D1455" s="1"/>
      <c r="E1455" s="2"/>
    </row>
    <row r="1456" spans="2:5" ht="15.5" hidden="1" x14ac:dyDescent="0.35">
      <c r="B1456" s="1"/>
      <c r="C1456" s="1"/>
      <c r="D1456" s="1"/>
      <c r="E1456" s="2"/>
    </row>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sheetData>
  <mergeCells count="4524">
    <mergeCell ref="G99:I99"/>
    <mergeCell ref="B100:D100"/>
    <mergeCell ref="WRY41:WSF41"/>
    <mergeCell ref="WBA41:WBH41"/>
    <mergeCell ref="B69:D69"/>
    <mergeCell ref="D51:H51"/>
    <mergeCell ref="B67:D67"/>
    <mergeCell ref="B68:D68"/>
    <mergeCell ref="B142:E142"/>
    <mergeCell ref="B143:E143"/>
    <mergeCell ref="B144:E144"/>
    <mergeCell ref="B1:I1"/>
    <mergeCell ref="B45:I45"/>
    <mergeCell ref="C2:H2"/>
    <mergeCell ref="B43:I43"/>
    <mergeCell ref="C44:I44"/>
    <mergeCell ref="B62:I62"/>
    <mergeCell ref="B57:I57"/>
    <mergeCell ref="B59:I59"/>
    <mergeCell ref="B40:I40"/>
    <mergeCell ref="B54:I54"/>
    <mergeCell ref="B35:I35"/>
    <mergeCell ref="C38:I38"/>
    <mergeCell ref="B39:I39"/>
    <mergeCell ref="B52:I52"/>
    <mergeCell ref="E12:G12"/>
    <mergeCell ref="H12:I12"/>
    <mergeCell ref="B55:I55"/>
    <mergeCell ref="B96:D96"/>
    <mergeCell ref="G96:I96"/>
    <mergeCell ref="B97:D97"/>
    <mergeCell ref="G97:I97"/>
    <mergeCell ref="B98:D98"/>
    <mergeCell ref="G98:I98"/>
    <mergeCell ref="F36:H36"/>
    <mergeCell ref="WFY41:WGF41"/>
    <mergeCell ref="B126:C126"/>
    <mergeCell ref="G126:I126"/>
    <mergeCell ref="XDY41:XEF41"/>
    <mergeCell ref="WXM41:WXT41"/>
    <mergeCell ref="WXU41:WYB41"/>
    <mergeCell ref="WYC41:WYJ41"/>
    <mergeCell ref="WSW41:WTD41"/>
    <mergeCell ref="WTE41:WTL41"/>
    <mergeCell ref="WTM41:WTT41"/>
    <mergeCell ref="WTU41:WUB41"/>
    <mergeCell ref="WUC41:WUJ41"/>
    <mergeCell ref="WUK41:WUR41"/>
    <mergeCell ref="WUS41:WUZ41"/>
    <mergeCell ref="WVA41:WVH41"/>
    <mergeCell ref="WVI41:WVP41"/>
    <mergeCell ref="WQC41:WQJ41"/>
    <mergeCell ref="WQK41:WQR41"/>
    <mergeCell ref="WQS41:WQZ41"/>
    <mergeCell ref="XDI41:XDP41"/>
    <mergeCell ref="XDQ41:XDX41"/>
    <mergeCell ref="WYK41:WYR41"/>
    <mergeCell ref="XAW41:XBD41"/>
    <mergeCell ref="WVQ41:WVX41"/>
    <mergeCell ref="WVY41:WWF41"/>
    <mergeCell ref="WWG41:WWN41"/>
    <mergeCell ref="WWO41:WWV41"/>
    <mergeCell ref="WWW41:WXD41"/>
    <mergeCell ref="WXE41:WXL41"/>
    <mergeCell ref="WRI41:WRP41"/>
    <mergeCell ref="WRQ41:WRX41"/>
    <mergeCell ref="WAK41:WAR41"/>
    <mergeCell ref="WAS41:WAZ41"/>
    <mergeCell ref="VXA41:VXH41"/>
    <mergeCell ref="WBI41:WBP41"/>
    <mergeCell ref="WBQ41:WBX41"/>
    <mergeCell ref="WBY41:WCF41"/>
    <mergeCell ref="VWS41:VWZ41"/>
    <mergeCell ref="WSG41:WSN41"/>
    <mergeCell ref="WSO41:WSV41"/>
    <mergeCell ref="WNI41:WNP41"/>
    <mergeCell ref="B60:I60"/>
    <mergeCell ref="B53:E53"/>
    <mergeCell ref="E25:G25"/>
    <mergeCell ref="B25:D25"/>
    <mergeCell ref="H25:I25"/>
    <mergeCell ref="B5:I5"/>
    <mergeCell ref="C6:F6"/>
    <mergeCell ref="B26:I26"/>
    <mergeCell ref="B27:I27"/>
    <mergeCell ref="B24:I24"/>
    <mergeCell ref="B7:I7"/>
    <mergeCell ref="G8:I8"/>
    <mergeCell ref="C8:E8"/>
    <mergeCell ref="WHM41:WHT41"/>
    <mergeCell ref="WCG41:WCN41"/>
    <mergeCell ref="WCO41:WCV41"/>
    <mergeCell ref="WCW41:WDD41"/>
    <mergeCell ref="WDE41:WDL41"/>
    <mergeCell ref="WDM41:WDT41"/>
    <mergeCell ref="WDU41:WEB41"/>
    <mergeCell ref="WEC41:WEJ41"/>
    <mergeCell ref="B42:E42"/>
    <mergeCell ref="B84:I84"/>
    <mergeCell ref="VVU41:VWB41"/>
    <mergeCell ref="VWC41:VWJ41"/>
    <mergeCell ref="VWK41:VWR41"/>
    <mergeCell ref="VRE41:VRL41"/>
    <mergeCell ref="VRM41:VRT41"/>
    <mergeCell ref="VRU41:VSB41"/>
    <mergeCell ref="VSC41:VSJ41"/>
    <mergeCell ref="VSK41:VSR41"/>
    <mergeCell ref="VSS41:VSZ41"/>
    <mergeCell ref="VTA41:VTH41"/>
    <mergeCell ref="VTI41:VTP41"/>
    <mergeCell ref="VTQ41:VTX41"/>
    <mergeCell ref="VOK41:VOR41"/>
    <mergeCell ref="VOS41:VOZ41"/>
    <mergeCell ref="VPA41:VPH41"/>
    <mergeCell ref="WAC41:WAJ41"/>
    <mergeCell ref="B46:I46"/>
    <mergeCell ref="B91:F91"/>
    <mergeCell ref="B89:C89"/>
    <mergeCell ref="WPU41:WQB41"/>
    <mergeCell ref="WKO41:WKV41"/>
    <mergeCell ref="WKW41:WLD41"/>
    <mergeCell ref="WLE41:WLL41"/>
    <mergeCell ref="WLM41:WLT41"/>
    <mergeCell ref="WIK41:WIR41"/>
    <mergeCell ref="WIS41:WIZ41"/>
    <mergeCell ref="VXY41:VYF41"/>
    <mergeCell ref="VYG41:VYN41"/>
    <mergeCell ref="VYO41:VYV41"/>
    <mergeCell ref="VYW41:VZD41"/>
    <mergeCell ref="VZE41:VZL41"/>
    <mergeCell ref="WES41:WEZ41"/>
    <mergeCell ref="VTY41:VUF41"/>
    <mergeCell ref="VUG41:VUN41"/>
    <mergeCell ref="VUO41:VUV41"/>
    <mergeCell ref="VUW41:VVD41"/>
    <mergeCell ref="VVE41:VVL41"/>
    <mergeCell ref="VZM41:VZT41"/>
    <mergeCell ref="VZU41:WAB41"/>
    <mergeCell ref="VVM41:VVT41"/>
    <mergeCell ref="WEK41:WER41"/>
    <mergeCell ref="WFI41:WFP41"/>
    <mergeCell ref="WFQ41:WFX41"/>
    <mergeCell ref="VPI41:VPP41"/>
    <mergeCell ref="VPQ41:VPX41"/>
    <mergeCell ref="VPY41:VQF41"/>
    <mergeCell ref="VQG41:VQN41"/>
    <mergeCell ref="WGG41:WGN41"/>
    <mergeCell ref="WGO41:WGV41"/>
    <mergeCell ref="XEG41:XEN41"/>
    <mergeCell ref="XEO41:XEV41"/>
    <mergeCell ref="XEW41:XFD41"/>
    <mergeCell ref="F42:H42"/>
    <mergeCell ref="B41:I41"/>
    <mergeCell ref="WLU41:WMB41"/>
    <mergeCell ref="WMC41:WMJ41"/>
    <mergeCell ref="WMK41:WMR41"/>
    <mergeCell ref="WMS41:WMZ41"/>
    <mergeCell ref="WNA41:WNH41"/>
    <mergeCell ref="WNQ41:WNX41"/>
    <mergeCell ref="WNY41:WOF41"/>
    <mergeCell ref="WOG41:WON41"/>
    <mergeCell ref="WOO41:WOV41"/>
    <mergeCell ref="WOW41:WPD41"/>
    <mergeCell ref="WPE41:WPL41"/>
    <mergeCell ref="WPM41:WPT41"/>
    <mergeCell ref="WHU41:WIB41"/>
    <mergeCell ref="WIC41:WIJ41"/>
    <mergeCell ref="WJA41:WJH41"/>
    <mergeCell ref="WJI41:WJP41"/>
    <mergeCell ref="WJQ41:WJX41"/>
    <mergeCell ref="WJY41:WKF41"/>
    <mergeCell ref="WKG41:WKN41"/>
    <mergeCell ref="WFA41:WFH41"/>
    <mergeCell ref="XBE41:XBL41"/>
    <mergeCell ref="XBM41:XBT41"/>
    <mergeCell ref="XBU41:XCB41"/>
    <mergeCell ref="XCC41:XCJ41"/>
    <mergeCell ref="XCK41:XCR41"/>
    <mergeCell ref="XCS41:XCZ41"/>
    <mergeCell ref="VXI41:VXP41"/>
    <mergeCell ref="XDA41:XDH41"/>
    <mergeCell ref="VQW41:VRD41"/>
    <mergeCell ref="VLQ41:VLX41"/>
    <mergeCell ref="VLY41:VMF41"/>
    <mergeCell ref="VMG41:VMN41"/>
    <mergeCell ref="VMO41:VMV41"/>
    <mergeCell ref="VMW41:VND41"/>
    <mergeCell ref="VNE41:VNL41"/>
    <mergeCell ref="VNM41:VNT41"/>
    <mergeCell ref="VNU41:VOB41"/>
    <mergeCell ref="VOC41:VOJ41"/>
    <mergeCell ref="VIW41:VJD41"/>
    <mergeCell ref="VJE41:VJL41"/>
    <mergeCell ref="VJM41:VJT41"/>
    <mergeCell ref="VJU41:VKB41"/>
    <mergeCell ref="VKC41:VKJ41"/>
    <mergeCell ref="VKK41:VKR41"/>
    <mergeCell ref="VKS41:VKZ41"/>
    <mergeCell ref="VLA41:VLH41"/>
    <mergeCell ref="VLI41:VLP41"/>
    <mergeCell ref="VQO41:VQV41"/>
    <mergeCell ref="VXQ41:VXX41"/>
    <mergeCell ref="WGW41:WHD41"/>
    <mergeCell ref="WHE41:WHL41"/>
    <mergeCell ref="WRA41:WRH41"/>
    <mergeCell ref="WYS41:WYZ41"/>
    <mergeCell ref="WZA41:WZH41"/>
    <mergeCell ref="WZI41:WZP41"/>
    <mergeCell ref="WZQ41:WZX41"/>
    <mergeCell ref="WZY41:XAF41"/>
    <mergeCell ref="XAG41:XAN41"/>
    <mergeCell ref="XAO41:XAV41"/>
    <mergeCell ref="VGC41:VGJ41"/>
    <mergeCell ref="VGK41:VGR41"/>
    <mergeCell ref="VGS41:VGZ41"/>
    <mergeCell ref="VHA41:VHH41"/>
    <mergeCell ref="VHI41:VHP41"/>
    <mergeCell ref="VHQ41:VHX41"/>
    <mergeCell ref="VHY41:VIF41"/>
    <mergeCell ref="VIG41:VIN41"/>
    <mergeCell ref="VIO41:VIV41"/>
    <mergeCell ref="VDI41:VDP41"/>
    <mergeCell ref="VDQ41:VDX41"/>
    <mergeCell ref="VDY41:VEF41"/>
    <mergeCell ref="VEG41:VEN41"/>
    <mergeCell ref="VEO41:VEV41"/>
    <mergeCell ref="VEW41:VFD41"/>
    <mergeCell ref="VFE41:VFL41"/>
    <mergeCell ref="VFM41:VFT41"/>
    <mergeCell ref="VFU41:VGB41"/>
    <mergeCell ref="VAO41:VAV41"/>
    <mergeCell ref="VAW41:VBD41"/>
    <mergeCell ref="VBE41:VBL41"/>
    <mergeCell ref="VBM41:VBT41"/>
    <mergeCell ref="VBU41:VCB41"/>
    <mergeCell ref="VCC41:VCJ41"/>
    <mergeCell ref="VCK41:VCR41"/>
    <mergeCell ref="VCS41:VCZ41"/>
    <mergeCell ref="VDA41:VDH41"/>
    <mergeCell ref="UXU41:UYB41"/>
    <mergeCell ref="UYC41:UYJ41"/>
    <mergeCell ref="UYK41:UYR41"/>
    <mergeCell ref="UYS41:UYZ41"/>
    <mergeCell ref="UZA41:UZH41"/>
    <mergeCell ref="UZI41:UZP41"/>
    <mergeCell ref="UZQ41:UZX41"/>
    <mergeCell ref="UZY41:VAF41"/>
    <mergeCell ref="VAG41:VAN41"/>
    <mergeCell ref="UVA41:UVH41"/>
    <mergeCell ref="UVI41:UVP41"/>
    <mergeCell ref="UVQ41:UVX41"/>
    <mergeCell ref="UVY41:UWF41"/>
    <mergeCell ref="UWG41:UWN41"/>
    <mergeCell ref="UWO41:UWV41"/>
    <mergeCell ref="UWW41:UXD41"/>
    <mergeCell ref="UXE41:UXL41"/>
    <mergeCell ref="UXM41:UXT41"/>
    <mergeCell ref="USG41:USN41"/>
    <mergeCell ref="USO41:USV41"/>
    <mergeCell ref="USW41:UTD41"/>
    <mergeCell ref="UTE41:UTL41"/>
    <mergeCell ref="UTM41:UTT41"/>
    <mergeCell ref="UTU41:UUB41"/>
    <mergeCell ref="UUC41:UUJ41"/>
    <mergeCell ref="UUK41:UUR41"/>
    <mergeCell ref="UUS41:UUZ41"/>
    <mergeCell ref="UPM41:UPT41"/>
    <mergeCell ref="UPU41:UQB41"/>
    <mergeCell ref="UQC41:UQJ41"/>
    <mergeCell ref="UQK41:UQR41"/>
    <mergeCell ref="UQS41:UQZ41"/>
    <mergeCell ref="URA41:URH41"/>
    <mergeCell ref="URI41:URP41"/>
    <mergeCell ref="URQ41:URX41"/>
    <mergeCell ref="URY41:USF41"/>
    <mergeCell ref="UMS41:UMZ41"/>
    <mergeCell ref="UNA41:UNH41"/>
    <mergeCell ref="UNI41:UNP41"/>
    <mergeCell ref="UNQ41:UNX41"/>
    <mergeCell ref="UNY41:UOF41"/>
    <mergeCell ref="UOG41:UON41"/>
    <mergeCell ref="UOO41:UOV41"/>
    <mergeCell ref="UOW41:UPD41"/>
    <mergeCell ref="UPE41:UPL41"/>
    <mergeCell ref="UJY41:UKF41"/>
    <mergeCell ref="UKG41:UKN41"/>
    <mergeCell ref="UKO41:UKV41"/>
    <mergeCell ref="UKW41:ULD41"/>
    <mergeCell ref="ULE41:ULL41"/>
    <mergeCell ref="ULM41:ULT41"/>
    <mergeCell ref="ULU41:UMB41"/>
    <mergeCell ref="UMC41:UMJ41"/>
    <mergeCell ref="UMK41:UMR41"/>
    <mergeCell ref="UHE41:UHL41"/>
    <mergeCell ref="UHM41:UHT41"/>
    <mergeCell ref="UHU41:UIB41"/>
    <mergeCell ref="UIC41:UIJ41"/>
    <mergeCell ref="UIK41:UIR41"/>
    <mergeCell ref="UIS41:UIZ41"/>
    <mergeCell ref="UJA41:UJH41"/>
    <mergeCell ref="UJI41:UJP41"/>
    <mergeCell ref="UJQ41:UJX41"/>
    <mergeCell ref="UEK41:UER41"/>
    <mergeCell ref="UES41:UEZ41"/>
    <mergeCell ref="UFA41:UFH41"/>
    <mergeCell ref="UFI41:UFP41"/>
    <mergeCell ref="UFQ41:UFX41"/>
    <mergeCell ref="UFY41:UGF41"/>
    <mergeCell ref="UGG41:UGN41"/>
    <mergeCell ref="UGO41:UGV41"/>
    <mergeCell ref="UGW41:UHD41"/>
    <mergeCell ref="UBQ41:UBX41"/>
    <mergeCell ref="UBY41:UCF41"/>
    <mergeCell ref="UCG41:UCN41"/>
    <mergeCell ref="UCO41:UCV41"/>
    <mergeCell ref="UCW41:UDD41"/>
    <mergeCell ref="UDE41:UDL41"/>
    <mergeCell ref="UDM41:UDT41"/>
    <mergeCell ref="UDU41:UEB41"/>
    <mergeCell ref="UEC41:UEJ41"/>
    <mergeCell ref="TYW41:TZD41"/>
    <mergeCell ref="TZE41:TZL41"/>
    <mergeCell ref="TZM41:TZT41"/>
    <mergeCell ref="TZU41:UAB41"/>
    <mergeCell ref="UAC41:UAJ41"/>
    <mergeCell ref="UAK41:UAR41"/>
    <mergeCell ref="UAS41:UAZ41"/>
    <mergeCell ref="UBA41:UBH41"/>
    <mergeCell ref="UBI41:UBP41"/>
    <mergeCell ref="TWC41:TWJ41"/>
    <mergeCell ref="TWK41:TWR41"/>
    <mergeCell ref="TWS41:TWZ41"/>
    <mergeCell ref="TXA41:TXH41"/>
    <mergeCell ref="TXI41:TXP41"/>
    <mergeCell ref="TXQ41:TXX41"/>
    <mergeCell ref="TXY41:TYF41"/>
    <mergeCell ref="TYG41:TYN41"/>
    <mergeCell ref="TYO41:TYV41"/>
    <mergeCell ref="TTI41:TTP41"/>
    <mergeCell ref="TTQ41:TTX41"/>
    <mergeCell ref="TTY41:TUF41"/>
    <mergeCell ref="TUG41:TUN41"/>
    <mergeCell ref="TUO41:TUV41"/>
    <mergeCell ref="TUW41:TVD41"/>
    <mergeCell ref="TVE41:TVL41"/>
    <mergeCell ref="TVM41:TVT41"/>
    <mergeCell ref="TVU41:TWB41"/>
    <mergeCell ref="TQO41:TQV41"/>
    <mergeCell ref="TQW41:TRD41"/>
    <mergeCell ref="TRE41:TRL41"/>
    <mergeCell ref="TRM41:TRT41"/>
    <mergeCell ref="TRU41:TSB41"/>
    <mergeCell ref="TSC41:TSJ41"/>
    <mergeCell ref="TSK41:TSR41"/>
    <mergeCell ref="TSS41:TSZ41"/>
    <mergeCell ref="TTA41:TTH41"/>
    <mergeCell ref="TNU41:TOB41"/>
    <mergeCell ref="TOC41:TOJ41"/>
    <mergeCell ref="TOK41:TOR41"/>
    <mergeCell ref="TOS41:TOZ41"/>
    <mergeCell ref="TPA41:TPH41"/>
    <mergeCell ref="TPI41:TPP41"/>
    <mergeCell ref="TPQ41:TPX41"/>
    <mergeCell ref="TPY41:TQF41"/>
    <mergeCell ref="TQG41:TQN41"/>
    <mergeCell ref="TLA41:TLH41"/>
    <mergeCell ref="TLI41:TLP41"/>
    <mergeCell ref="TLQ41:TLX41"/>
    <mergeCell ref="TLY41:TMF41"/>
    <mergeCell ref="TMG41:TMN41"/>
    <mergeCell ref="TMO41:TMV41"/>
    <mergeCell ref="TMW41:TND41"/>
    <mergeCell ref="TNE41:TNL41"/>
    <mergeCell ref="TNM41:TNT41"/>
    <mergeCell ref="TIG41:TIN41"/>
    <mergeCell ref="TIO41:TIV41"/>
    <mergeCell ref="TIW41:TJD41"/>
    <mergeCell ref="TJE41:TJL41"/>
    <mergeCell ref="TJM41:TJT41"/>
    <mergeCell ref="TJU41:TKB41"/>
    <mergeCell ref="TKC41:TKJ41"/>
    <mergeCell ref="TKK41:TKR41"/>
    <mergeCell ref="TKS41:TKZ41"/>
    <mergeCell ref="TFM41:TFT41"/>
    <mergeCell ref="TFU41:TGB41"/>
    <mergeCell ref="TGC41:TGJ41"/>
    <mergeCell ref="TGK41:TGR41"/>
    <mergeCell ref="TGS41:TGZ41"/>
    <mergeCell ref="THA41:THH41"/>
    <mergeCell ref="THI41:THP41"/>
    <mergeCell ref="THQ41:THX41"/>
    <mergeCell ref="THY41:TIF41"/>
    <mergeCell ref="TCS41:TCZ41"/>
    <mergeCell ref="TDA41:TDH41"/>
    <mergeCell ref="TDI41:TDP41"/>
    <mergeCell ref="TDQ41:TDX41"/>
    <mergeCell ref="TDY41:TEF41"/>
    <mergeCell ref="TEG41:TEN41"/>
    <mergeCell ref="TEO41:TEV41"/>
    <mergeCell ref="TEW41:TFD41"/>
    <mergeCell ref="TFE41:TFL41"/>
    <mergeCell ref="SZY41:TAF41"/>
    <mergeCell ref="TAG41:TAN41"/>
    <mergeCell ref="TAO41:TAV41"/>
    <mergeCell ref="TAW41:TBD41"/>
    <mergeCell ref="TBE41:TBL41"/>
    <mergeCell ref="TBM41:TBT41"/>
    <mergeCell ref="TBU41:TCB41"/>
    <mergeCell ref="TCC41:TCJ41"/>
    <mergeCell ref="TCK41:TCR41"/>
    <mergeCell ref="SXE41:SXL41"/>
    <mergeCell ref="SXM41:SXT41"/>
    <mergeCell ref="SXU41:SYB41"/>
    <mergeCell ref="SYC41:SYJ41"/>
    <mergeCell ref="SYK41:SYR41"/>
    <mergeCell ref="SYS41:SYZ41"/>
    <mergeCell ref="SZA41:SZH41"/>
    <mergeCell ref="SZI41:SZP41"/>
    <mergeCell ref="SZQ41:SZX41"/>
    <mergeCell ref="SUK41:SUR41"/>
    <mergeCell ref="SUS41:SUZ41"/>
    <mergeCell ref="SVA41:SVH41"/>
    <mergeCell ref="SVI41:SVP41"/>
    <mergeCell ref="SVQ41:SVX41"/>
    <mergeCell ref="SVY41:SWF41"/>
    <mergeCell ref="SWG41:SWN41"/>
    <mergeCell ref="SWO41:SWV41"/>
    <mergeCell ref="SWW41:SXD41"/>
    <mergeCell ref="SRQ41:SRX41"/>
    <mergeCell ref="SRY41:SSF41"/>
    <mergeCell ref="SSG41:SSN41"/>
    <mergeCell ref="SSO41:SSV41"/>
    <mergeCell ref="SSW41:STD41"/>
    <mergeCell ref="STE41:STL41"/>
    <mergeCell ref="STM41:STT41"/>
    <mergeCell ref="STU41:SUB41"/>
    <mergeCell ref="SUC41:SUJ41"/>
    <mergeCell ref="SOW41:SPD41"/>
    <mergeCell ref="SPE41:SPL41"/>
    <mergeCell ref="SPM41:SPT41"/>
    <mergeCell ref="SPU41:SQB41"/>
    <mergeCell ref="SQC41:SQJ41"/>
    <mergeCell ref="SQK41:SQR41"/>
    <mergeCell ref="SQS41:SQZ41"/>
    <mergeCell ref="SRA41:SRH41"/>
    <mergeCell ref="SRI41:SRP41"/>
    <mergeCell ref="SMC41:SMJ41"/>
    <mergeCell ref="SMK41:SMR41"/>
    <mergeCell ref="SMS41:SMZ41"/>
    <mergeCell ref="SNA41:SNH41"/>
    <mergeCell ref="SNI41:SNP41"/>
    <mergeCell ref="SNQ41:SNX41"/>
    <mergeCell ref="SNY41:SOF41"/>
    <mergeCell ref="SOG41:SON41"/>
    <mergeCell ref="SOO41:SOV41"/>
    <mergeCell ref="SJI41:SJP41"/>
    <mergeCell ref="SJQ41:SJX41"/>
    <mergeCell ref="SJY41:SKF41"/>
    <mergeCell ref="SKG41:SKN41"/>
    <mergeCell ref="SKO41:SKV41"/>
    <mergeCell ref="SKW41:SLD41"/>
    <mergeCell ref="SLE41:SLL41"/>
    <mergeCell ref="SLM41:SLT41"/>
    <mergeCell ref="SLU41:SMB41"/>
    <mergeCell ref="SGO41:SGV41"/>
    <mergeCell ref="SGW41:SHD41"/>
    <mergeCell ref="SHE41:SHL41"/>
    <mergeCell ref="SHM41:SHT41"/>
    <mergeCell ref="SHU41:SIB41"/>
    <mergeCell ref="SIC41:SIJ41"/>
    <mergeCell ref="SIK41:SIR41"/>
    <mergeCell ref="SIS41:SIZ41"/>
    <mergeCell ref="SJA41:SJH41"/>
    <mergeCell ref="SDU41:SEB41"/>
    <mergeCell ref="SEC41:SEJ41"/>
    <mergeCell ref="SEK41:SER41"/>
    <mergeCell ref="SES41:SEZ41"/>
    <mergeCell ref="SFA41:SFH41"/>
    <mergeCell ref="SFI41:SFP41"/>
    <mergeCell ref="SFQ41:SFX41"/>
    <mergeCell ref="SFY41:SGF41"/>
    <mergeCell ref="SGG41:SGN41"/>
    <mergeCell ref="SBA41:SBH41"/>
    <mergeCell ref="SBI41:SBP41"/>
    <mergeCell ref="SBQ41:SBX41"/>
    <mergeCell ref="SBY41:SCF41"/>
    <mergeCell ref="SCG41:SCN41"/>
    <mergeCell ref="SCO41:SCV41"/>
    <mergeCell ref="SCW41:SDD41"/>
    <mergeCell ref="SDE41:SDL41"/>
    <mergeCell ref="SDM41:SDT41"/>
    <mergeCell ref="RYG41:RYN41"/>
    <mergeCell ref="RYO41:RYV41"/>
    <mergeCell ref="RYW41:RZD41"/>
    <mergeCell ref="RZE41:RZL41"/>
    <mergeCell ref="RZM41:RZT41"/>
    <mergeCell ref="RZU41:SAB41"/>
    <mergeCell ref="SAC41:SAJ41"/>
    <mergeCell ref="SAK41:SAR41"/>
    <mergeCell ref="SAS41:SAZ41"/>
    <mergeCell ref="RVM41:RVT41"/>
    <mergeCell ref="RVU41:RWB41"/>
    <mergeCell ref="RWC41:RWJ41"/>
    <mergeCell ref="RWK41:RWR41"/>
    <mergeCell ref="RWS41:RWZ41"/>
    <mergeCell ref="RXA41:RXH41"/>
    <mergeCell ref="RXI41:RXP41"/>
    <mergeCell ref="RXQ41:RXX41"/>
    <mergeCell ref="RXY41:RYF41"/>
    <mergeCell ref="RSS41:RSZ41"/>
    <mergeCell ref="RTA41:RTH41"/>
    <mergeCell ref="RTI41:RTP41"/>
    <mergeCell ref="RTQ41:RTX41"/>
    <mergeCell ref="RTY41:RUF41"/>
    <mergeCell ref="RUG41:RUN41"/>
    <mergeCell ref="RUO41:RUV41"/>
    <mergeCell ref="RUW41:RVD41"/>
    <mergeCell ref="RVE41:RVL41"/>
    <mergeCell ref="RPY41:RQF41"/>
    <mergeCell ref="RQG41:RQN41"/>
    <mergeCell ref="RQO41:RQV41"/>
    <mergeCell ref="RQW41:RRD41"/>
    <mergeCell ref="RRE41:RRL41"/>
    <mergeCell ref="RRM41:RRT41"/>
    <mergeCell ref="RRU41:RSB41"/>
    <mergeCell ref="RSC41:RSJ41"/>
    <mergeCell ref="RSK41:RSR41"/>
    <mergeCell ref="RNE41:RNL41"/>
    <mergeCell ref="RNM41:RNT41"/>
    <mergeCell ref="RNU41:ROB41"/>
    <mergeCell ref="ROC41:ROJ41"/>
    <mergeCell ref="ROK41:ROR41"/>
    <mergeCell ref="ROS41:ROZ41"/>
    <mergeCell ref="RPA41:RPH41"/>
    <mergeCell ref="RPI41:RPP41"/>
    <mergeCell ref="RPQ41:RPX41"/>
    <mergeCell ref="RKK41:RKR41"/>
    <mergeCell ref="RKS41:RKZ41"/>
    <mergeCell ref="RLA41:RLH41"/>
    <mergeCell ref="RLI41:RLP41"/>
    <mergeCell ref="RLQ41:RLX41"/>
    <mergeCell ref="RLY41:RMF41"/>
    <mergeCell ref="RMG41:RMN41"/>
    <mergeCell ref="RMO41:RMV41"/>
    <mergeCell ref="RMW41:RND41"/>
    <mergeCell ref="RHQ41:RHX41"/>
    <mergeCell ref="RHY41:RIF41"/>
    <mergeCell ref="RIG41:RIN41"/>
    <mergeCell ref="RIO41:RIV41"/>
    <mergeCell ref="RIW41:RJD41"/>
    <mergeCell ref="RJE41:RJL41"/>
    <mergeCell ref="RJM41:RJT41"/>
    <mergeCell ref="RJU41:RKB41"/>
    <mergeCell ref="RKC41:RKJ41"/>
    <mergeCell ref="REW41:RFD41"/>
    <mergeCell ref="RFE41:RFL41"/>
    <mergeCell ref="RFM41:RFT41"/>
    <mergeCell ref="RFU41:RGB41"/>
    <mergeCell ref="RGC41:RGJ41"/>
    <mergeCell ref="RGK41:RGR41"/>
    <mergeCell ref="RGS41:RGZ41"/>
    <mergeCell ref="RHA41:RHH41"/>
    <mergeCell ref="RHI41:RHP41"/>
    <mergeCell ref="RCC41:RCJ41"/>
    <mergeCell ref="RCK41:RCR41"/>
    <mergeCell ref="RCS41:RCZ41"/>
    <mergeCell ref="RDA41:RDH41"/>
    <mergeCell ref="RDI41:RDP41"/>
    <mergeCell ref="RDQ41:RDX41"/>
    <mergeCell ref="RDY41:REF41"/>
    <mergeCell ref="REG41:REN41"/>
    <mergeCell ref="REO41:REV41"/>
    <mergeCell ref="QZI41:QZP41"/>
    <mergeCell ref="QZQ41:QZX41"/>
    <mergeCell ref="QZY41:RAF41"/>
    <mergeCell ref="RAG41:RAN41"/>
    <mergeCell ref="RAO41:RAV41"/>
    <mergeCell ref="RAW41:RBD41"/>
    <mergeCell ref="RBE41:RBL41"/>
    <mergeCell ref="RBM41:RBT41"/>
    <mergeCell ref="RBU41:RCB41"/>
    <mergeCell ref="QWO41:QWV41"/>
    <mergeCell ref="QWW41:QXD41"/>
    <mergeCell ref="QXE41:QXL41"/>
    <mergeCell ref="QXM41:QXT41"/>
    <mergeCell ref="QXU41:QYB41"/>
    <mergeCell ref="QYC41:QYJ41"/>
    <mergeCell ref="QYK41:QYR41"/>
    <mergeCell ref="QYS41:QYZ41"/>
    <mergeCell ref="QZA41:QZH41"/>
    <mergeCell ref="QTU41:QUB41"/>
    <mergeCell ref="QUC41:QUJ41"/>
    <mergeCell ref="QUK41:QUR41"/>
    <mergeCell ref="QUS41:QUZ41"/>
    <mergeCell ref="QVA41:QVH41"/>
    <mergeCell ref="QVI41:QVP41"/>
    <mergeCell ref="QVQ41:QVX41"/>
    <mergeCell ref="QVY41:QWF41"/>
    <mergeCell ref="QWG41:QWN41"/>
    <mergeCell ref="QRA41:QRH41"/>
    <mergeCell ref="QRI41:QRP41"/>
    <mergeCell ref="QRQ41:QRX41"/>
    <mergeCell ref="QRY41:QSF41"/>
    <mergeCell ref="QSG41:QSN41"/>
    <mergeCell ref="QSO41:QSV41"/>
    <mergeCell ref="QSW41:QTD41"/>
    <mergeCell ref="QTE41:QTL41"/>
    <mergeCell ref="QTM41:QTT41"/>
    <mergeCell ref="QOG41:QON41"/>
    <mergeCell ref="QOO41:QOV41"/>
    <mergeCell ref="QOW41:QPD41"/>
    <mergeCell ref="QPE41:QPL41"/>
    <mergeCell ref="QPM41:QPT41"/>
    <mergeCell ref="QPU41:QQB41"/>
    <mergeCell ref="QQC41:QQJ41"/>
    <mergeCell ref="QQK41:QQR41"/>
    <mergeCell ref="QQS41:QQZ41"/>
    <mergeCell ref="QLM41:QLT41"/>
    <mergeCell ref="QLU41:QMB41"/>
    <mergeCell ref="QMC41:QMJ41"/>
    <mergeCell ref="QMK41:QMR41"/>
    <mergeCell ref="QMS41:QMZ41"/>
    <mergeCell ref="QNA41:QNH41"/>
    <mergeCell ref="QNI41:QNP41"/>
    <mergeCell ref="QNQ41:QNX41"/>
    <mergeCell ref="QNY41:QOF41"/>
    <mergeCell ref="QIS41:QIZ41"/>
    <mergeCell ref="QJA41:QJH41"/>
    <mergeCell ref="QJI41:QJP41"/>
    <mergeCell ref="QJQ41:QJX41"/>
    <mergeCell ref="QJY41:QKF41"/>
    <mergeCell ref="QKG41:QKN41"/>
    <mergeCell ref="QKO41:QKV41"/>
    <mergeCell ref="QKW41:QLD41"/>
    <mergeCell ref="QLE41:QLL41"/>
    <mergeCell ref="QFY41:QGF41"/>
    <mergeCell ref="QGG41:QGN41"/>
    <mergeCell ref="QGO41:QGV41"/>
    <mergeCell ref="QGW41:QHD41"/>
    <mergeCell ref="QHE41:QHL41"/>
    <mergeCell ref="QHM41:QHT41"/>
    <mergeCell ref="QHU41:QIB41"/>
    <mergeCell ref="QIC41:QIJ41"/>
    <mergeCell ref="QIK41:QIR41"/>
    <mergeCell ref="QDE41:QDL41"/>
    <mergeCell ref="QDM41:QDT41"/>
    <mergeCell ref="QDU41:QEB41"/>
    <mergeCell ref="QEC41:QEJ41"/>
    <mergeCell ref="QEK41:QER41"/>
    <mergeCell ref="QES41:QEZ41"/>
    <mergeCell ref="QFA41:QFH41"/>
    <mergeCell ref="QFI41:QFP41"/>
    <mergeCell ref="QFQ41:QFX41"/>
    <mergeCell ref="QAK41:QAR41"/>
    <mergeCell ref="QAS41:QAZ41"/>
    <mergeCell ref="QBA41:QBH41"/>
    <mergeCell ref="QBI41:QBP41"/>
    <mergeCell ref="QBQ41:QBX41"/>
    <mergeCell ref="QBY41:QCF41"/>
    <mergeCell ref="QCG41:QCN41"/>
    <mergeCell ref="QCO41:QCV41"/>
    <mergeCell ref="QCW41:QDD41"/>
    <mergeCell ref="PXQ41:PXX41"/>
    <mergeCell ref="PXY41:PYF41"/>
    <mergeCell ref="PYG41:PYN41"/>
    <mergeCell ref="PYO41:PYV41"/>
    <mergeCell ref="PYW41:PZD41"/>
    <mergeCell ref="PZE41:PZL41"/>
    <mergeCell ref="PZM41:PZT41"/>
    <mergeCell ref="PZU41:QAB41"/>
    <mergeCell ref="QAC41:QAJ41"/>
    <mergeCell ref="PUW41:PVD41"/>
    <mergeCell ref="PVE41:PVL41"/>
    <mergeCell ref="PVM41:PVT41"/>
    <mergeCell ref="PVU41:PWB41"/>
    <mergeCell ref="PWC41:PWJ41"/>
    <mergeCell ref="PWK41:PWR41"/>
    <mergeCell ref="PWS41:PWZ41"/>
    <mergeCell ref="PXA41:PXH41"/>
    <mergeCell ref="PXI41:PXP41"/>
    <mergeCell ref="PSC41:PSJ41"/>
    <mergeCell ref="PSK41:PSR41"/>
    <mergeCell ref="PSS41:PSZ41"/>
    <mergeCell ref="PTA41:PTH41"/>
    <mergeCell ref="PTI41:PTP41"/>
    <mergeCell ref="PTQ41:PTX41"/>
    <mergeCell ref="PTY41:PUF41"/>
    <mergeCell ref="PUG41:PUN41"/>
    <mergeCell ref="PUO41:PUV41"/>
    <mergeCell ref="PPI41:PPP41"/>
    <mergeCell ref="PPQ41:PPX41"/>
    <mergeCell ref="PPY41:PQF41"/>
    <mergeCell ref="PQG41:PQN41"/>
    <mergeCell ref="PQO41:PQV41"/>
    <mergeCell ref="PQW41:PRD41"/>
    <mergeCell ref="PRE41:PRL41"/>
    <mergeCell ref="PRM41:PRT41"/>
    <mergeCell ref="PRU41:PSB41"/>
    <mergeCell ref="PMO41:PMV41"/>
    <mergeCell ref="PMW41:PND41"/>
    <mergeCell ref="PNE41:PNL41"/>
    <mergeCell ref="PNM41:PNT41"/>
    <mergeCell ref="PNU41:POB41"/>
    <mergeCell ref="POC41:POJ41"/>
    <mergeCell ref="POK41:POR41"/>
    <mergeCell ref="POS41:POZ41"/>
    <mergeCell ref="PPA41:PPH41"/>
    <mergeCell ref="PJU41:PKB41"/>
    <mergeCell ref="PKC41:PKJ41"/>
    <mergeCell ref="PKK41:PKR41"/>
    <mergeCell ref="PKS41:PKZ41"/>
    <mergeCell ref="PLA41:PLH41"/>
    <mergeCell ref="PLI41:PLP41"/>
    <mergeCell ref="PLQ41:PLX41"/>
    <mergeCell ref="PLY41:PMF41"/>
    <mergeCell ref="PMG41:PMN41"/>
    <mergeCell ref="PHA41:PHH41"/>
    <mergeCell ref="PHI41:PHP41"/>
    <mergeCell ref="PHQ41:PHX41"/>
    <mergeCell ref="PHY41:PIF41"/>
    <mergeCell ref="PIG41:PIN41"/>
    <mergeCell ref="PIO41:PIV41"/>
    <mergeCell ref="PIW41:PJD41"/>
    <mergeCell ref="PJE41:PJL41"/>
    <mergeCell ref="PJM41:PJT41"/>
    <mergeCell ref="PEG41:PEN41"/>
    <mergeCell ref="PEO41:PEV41"/>
    <mergeCell ref="PEW41:PFD41"/>
    <mergeCell ref="PFE41:PFL41"/>
    <mergeCell ref="PFM41:PFT41"/>
    <mergeCell ref="PFU41:PGB41"/>
    <mergeCell ref="PGC41:PGJ41"/>
    <mergeCell ref="PGK41:PGR41"/>
    <mergeCell ref="PGS41:PGZ41"/>
    <mergeCell ref="PBM41:PBT41"/>
    <mergeCell ref="PBU41:PCB41"/>
    <mergeCell ref="PCC41:PCJ41"/>
    <mergeCell ref="PCK41:PCR41"/>
    <mergeCell ref="PCS41:PCZ41"/>
    <mergeCell ref="PDA41:PDH41"/>
    <mergeCell ref="PDI41:PDP41"/>
    <mergeCell ref="PDQ41:PDX41"/>
    <mergeCell ref="PDY41:PEF41"/>
    <mergeCell ref="OYS41:OYZ41"/>
    <mergeCell ref="OZA41:OZH41"/>
    <mergeCell ref="OZI41:OZP41"/>
    <mergeCell ref="OZQ41:OZX41"/>
    <mergeCell ref="OZY41:PAF41"/>
    <mergeCell ref="PAG41:PAN41"/>
    <mergeCell ref="PAO41:PAV41"/>
    <mergeCell ref="PAW41:PBD41"/>
    <mergeCell ref="PBE41:PBL41"/>
    <mergeCell ref="OVY41:OWF41"/>
    <mergeCell ref="OWG41:OWN41"/>
    <mergeCell ref="OWO41:OWV41"/>
    <mergeCell ref="OWW41:OXD41"/>
    <mergeCell ref="OXE41:OXL41"/>
    <mergeCell ref="OXM41:OXT41"/>
    <mergeCell ref="OXU41:OYB41"/>
    <mergeCell ref="OYC41:OYJ41"/>
    <mergeCell ref="OYK41:OYR41"/>
    <mergeCell ref="OTE41:OTL41"/>
    <mergeCell ref="OTM41:OTT41"/>
    <mergeCell ref="OTU41:OUB41"/>
    <mergeCell ref="OUC41:OUJ41"/>
    <mergeCell ref="OUK41:OUR41"/>
    <mergeCell ref="OUS41:OUZ41"/>
    <mergeCell ref="OVA41:OVH41"/>
    <mergeCell ref="OVI41:OVP41"/>
    <mergeCell ref="OVQ41:OVX41"/>
    <mergeCell ref="OQK41:OQR41"/>
    <mergeCell ref="OQS41:OQZ41"/>
    <mergeCell ref="ORA41:ORH41"/>
    <mergeCell ref="ORI41:ORP41"/>
    <mergeCell ref="ORQ41:ORX41"/>
    <mergeCell ref="ORY41:OSF41"/>
    <mergeCell ref="OSG41:OSN41"/>
    <mergeCell ref="OSO41:OSV41"/>
    <mergeCell ref="OSW41:OTD41"/>
    <mergeCell ref="ONQ41:ONX41"/>
    <mergeCell ref="ONY41:OOF41"/>
    <mergeCell ref="OOG41:OON41"/>
    <mergeCell ref="OOO41:OOV41"/>
    <mergeCell ref="OOW41:OPD41"/>
    <mergeCell ref="OPE41:OPL41"/>
    <mergeCell ref="OPM41:OPT41"/>
    <mergeCell ref="OPU41:OQB41"/>
    <mergeCell ref="OQC41:OQJ41"/>
    <mergeCell ref="OKW41:OLD41"/>
    <mergeCell ref="OLE41:OLL41"/>
    <mergeCell ref="OLM41:OLT41"/>
    <mergeCell ref="OLU41:OMB41"/>
    <mergeCell ref="OMC41:OMJ41"/>
    <mergeCell ref="OMK41:OMR41"/>
    <mergeCell ref="OMS41:OMZ41"/>
    <mergeCell ref="ONA41:ONH41"/>
    <mergeCell ref="ONI41:ONP41"/>
    <mergeCell ref="OIC41:OIJ41"/>
    <mergeCell ref="OIK41:OIR41"/>
    <mergeCell ref="OIS41:OIZ41"/>
    <mergeCell ref="OJA41:OJH41"/>
    <mergeCell ref="OJI41:OJP41"/>
    <mergeCell ref="OJQ41:OJX41"/>
    <mergeCell ref="OJY41:OKF41"/>
    <mergeCell ref="OKG41:OKN41"/>
    <mergeCell ref="OKO41:OKV41"/>
    <mergeCell ref="OFI41:OFP41"/>
    <mergeCell ref="OFQ41:OFX41"/>
    <mergeCell ref="OFY41:OGF41"/>
    <mergeCell ref="OGG41:OGN41"/>
    <mergeCell ref="OGO41:OGV41"/>
    <mergeCell ref="OGW41:OHD41"/>
    <mergeCell ref="OHE41:OHL41"/>
    <mergeCell ref="OHM41:OHT41"/>
    <mergeCell ref="OHU41:OIB41"/>
    <mergeCell ref="OCO41:OCV41"/>
    <mergeCell ref="OCW41:ODD41"/>
    <mergeCell ref="ODE41:ODL41"/>
    <mergeCell ref="ODM41:ODT41"/>
    <mergeCell ref="ODU41:OEB41"/>
    <mergeCell ref="OEC41:OEJ41"/>
    <mergeCell ref="OEK41:OER41"/>
    <mergeCell ref="OES41:OEZ41"/>
    <mergeCell ref="OFA41:OFH41"/>
    <mergeCell ref="NZU41:OAB41"/>
    <mergeCell ref="OAC41:OAJ41"/>
    <mergeCell ref="OAK41:OAR41"/>
    <mergeCell ref="OAS41:OAZ41"/>
    <mergeCell ref="OBA41:OBH41"/>
    <mergeCell ref="OBI41:OBP41"/>
    <mergeCell ref="OBQ41:OBX41"/>
    <mergeCell ref="OBY41:OCF41"/>
    <mergeCell ref="OCG41:OCN41"/>
    <mergeCell ref="NXA41:NXH41"/>
    <mergeCell ref="NXI41:NXP41"/>
    <mergeCell ref="NXQ41:NXX41"/>
    <mergeCell ref="NXY41:NYF41"/>
    <mergeCell ref="NYG41:NYN41"/>
    <mergeCell ref="NYO41:NYV41"/>
    <mergeCell ref="NYW41:NZD41"/>
    <mergeCell ref="NZE41:NZL41"/>
    <mergeCell ref="NZM41:NZT41"/>
    <mergeCell ref="NUG41:NUN41"/>
    <mergeCell ref="NUO41:NUV41"/>
    <mergeCell ref="NUW41:NVD41"/>
    <mergeCell ref="NVE41:NVL41"/>
    <mergeCell ref="NVM41:NVT41"/>
    <mergeCell ref="NVU41:NWB41"/>
    <mergeCell ref="NWC41:NWJ41"/>
    <mergeCell ref="NWK41:NWR41"/>
    <mergeCell ref="NWS41:NWZ41"/>
    <mergeCell ref="NRM41:NRT41"/>
    <mergeCell ref="NRU41:NSB41"/>
    <mergeCell ref="NSC41:NSJ41"/>
    <mergeCell ref="NSK41:NSR41"/>
    <mergeCell ref="NSS41:NSZ41"/>
    <mergeCell ref="NTA41:NTH41"/>
    <mergeCell ref="NTI41:NTP41"/>
    <mergeCell ref="NTQ41:NTX41"/>
    <mergeCell ref="NTY41:NUF41"/>
    <mergeCell ref="NOS41:NOZ41"/>
    <mergeCell ref="NPA41:NPH41"/>
    <mergeCell ref="NPI41:NPP41"/>
    <mergeCell ref="NPQ41:NPX41"/>
    <mergeCell ref="NPY41:NQF41"/>
    <mergeCell ref="NQG41:NQN41"/>
    <mergeCell ref="NQO41:NQV41"/>
    <mergeCell ref="NQW41:NRD41"/>
    <mergeCell ref="NRE41:NRL41"/>
    <mergeCell ref="NLY41:NMF41"/>
    <mergeCell ref="NMG41:NMN41"/>
    <mergeCell ref="NMO41:NMV41"/>
    <mergeCell ref="NMW41:NND41"/>
    <mergeCell ref="NNE41:NNL41"/>
    <mergeCell ref="NNM41:NNT41"/>
    <mergeCell ref="NNU41:NOB41"/>
    <mergeCell ref="NOC41:NOJ41"/>
    <mergeCell ref="NOK41:NOR41"/>
    <mergeCell ref="NJE41:NJL41"/>
    <mergeCell ref="NJM41:NJT41"/>
    <mergeCell ref="NJU41:NKB41"/>
    <mergeCell ref="NKC41:NKJ41"/>
    <mergeCell ref="NKK41:NKR41"/>
    <mergeCell ref="NKS41:NKZ41"/>
    <mergeCell ref="NLA41:NLH41"/>
    <mergeCell ref="NLI41:NLP41"/>
    <mergeCell ref="NLQ41:NLX41"/>
    <mergeCell ref="NGK41:NGR41"/>
    <mergeCell ref="NGS41:NGZ41"/>
    <mergeCell ref="NHA41:NHH41"/>
    <mergeCell ref="NHI41:NHP41"/>
    <mergeCell ref="NHQ41:NHX41"/>
    <mergeCell ref="NHY41:NIF41"/>
    <mergeCell ref="NIG41:NIN41"/>
    <mergeCell ref="NIO41:NIV41"/>
    <mergeCell ref="NIW41:NJD41"/>
    <mergeCell ref="NDQ41:NDX41"/>
    <mergeCell ref="NDY41:NEF41"/>
    <mergeCell ref="NEG41:NEN41"/>
    <mergeCell ref="NEO41:NEV41"/>
    <mergeCell ref="NEW41:NFD41"/>
    <mergeCell ref="NFE41:NFL41"/>
    <mergeCell ref="NFM41:NFT41"/>
    <mergeCell ref="NFU41:NGB41"/>
    <mergeCell ref="NGC41:NGJ41"/>
    <mergeCell ref="NAW41:NBD41"/>
    <mergeCell ref="NBE41:NBL41"/>
    <mergeCell ref="NBM41:NBT41"/>
    <mergeCell ref="NBU41:NCB41"/>
    <mergeCell ref="NCC41:NCJ41"/>
    <mergeCell ref="NCK41:NCR41"/>
    <mergeCell ref="NCS41:NCZ41"/>
    <mergeCell ref="NDA41:NDH41"/>
    <mergeCell ref="NDI41:NDP41"/>
    <mergeCell ref="MYC41:MYJ41"/>
    <mergeCell ref="MYK41:MYR41"/>
    <mergeCell ref="MYS41:MYZ41"/>
    <mergeCell ref="MZA41:MZH41"/>
    <mergeCell ref="MZI41:MZP41"/>
    <mergeCell ref="MZQ41:MZX41"/>
    <mergeCell ref="MZY41:NAF41"/>
    <mergeCell ref="NAG41:NAN41"/>
    <mergeCell ref="NAO41:NAV41"/>
    <mergeCell ref="MVI41:MVP41"/>
    <mergeCell ref="MVQ41:MVX41"/>
    <mergeCell ref="MVY41:MWF41"/>
    <mergeCell ref="MWG41:MWN41"/>
    <mergeCell ref="MWO41:MWV41"/>
    <mergeCell ref="MWW41:MXD41"/>
    <mergeCell ref="MXE41:MXL41"/>
    <mergeCell ref="MXM41:MXT41"/>
    <mergeCell ref="MXU41:MYB41"/>
    <mergeCell ref="MSO41:MSV41"/>
    <mergeCell ref="MSW41:MTD41"/>
    <mergeCell ref="MTE41:MTL41"/>
    <mergeCell ref="MTM41:MTT41"/>
    <mergeCell ref="MTU41:MUB41"/>
    <mergeCell ref="MUC41:MUJ41"/>
    <mergeCell ref="MUK41:MUR41"/>
    <mergeCell ref="MUS41:MUZ41"/>
    <mergeCell ref="MVA41:MVH41"/>
    <mergeCell ref="MPU41:MQB41"/>
    <mergeCell ref="MQC41:MQJ41"/>
    <mergeCell ref="MQK41:MQR41"/>
    <mergeCell ref="MQS41:MQZ41"/>
    <mergeCell ref="MRA41:MRH41"/>
    <mergeCell ref="MRI41:MRP41"/>
    <mergeCell ref="MRQ41:MRX41"/>
    <mergeCell ref="MRY41:MSF41"/>
    <mergeCell ref="MSG41:MSN41"/>
    <mergeCell ref="MNA41:MNH41"/>
    <mergeCell ref="MNI41:MNP41"/>
    <mergeCell ref="MNQ41:MNX41"/>
    <mergeCell ref="MNY41:MOF41"/>
    <mergeCell ref="MOG41:MON41"/>
    <mergeCell ref="MOO41:MOV41"/>
    <mergeCell ref="MOW41:MPD41"/>
    <mergeCell ref="MPE41:MPL41"/>
    <mergeCell ref="MPM41:MPT41"/>
    <mergeCell ref="MKG41:MKN41"/>
    <mergeCell ref="MKO41:MKV41"/>
    <mergeCell ref="MKW41:MLD41"/>
    <mergeCell ref="MLE41:MLL41"/>
    <mergeCell ref="MLM41:MLT41"/>
    <mergeCell ref="MLU41:MMB41"/>
    <mergeCell ref="MMC41:MMJ41"/>
    <mergeCell ref="MMK41:MMR41"/>
    <mergeCell ref="MMS41:MMZ41"/>
    <mergeCell ref="MHM41:MHT41"/>
    <mergeCell ref="MHU41:MIB41"/>
    <mergeCell ref="MIC41:MIJ41"/>
    <mergeCell ref="MIK41:MIR41"/>
    <mergeCell ref="MIS41:MIZ41"/>
    <mergeCell ref="MJA41:MJH41"/>
    <mergeCell ref="MJI41:MJP41"/>
    <mergeCell ref="MJQ41:MJX41"/>
    <mergeCell ref="MJY41:MKF41"/>
    <mergeCell ref="MES41:MEZ41"/>
    <mergeCell ref="MFA41:MFH41"/>
    <mergeCell ref="MFI41:MFP41"/>
    <mergeCell ref="MFQ41:MFX41"/>
    <mergeCell ref="MFY41:MGF41"/>
    <mergeCell ref="MGG41:MGN41"/>
    <mergeCell ref="MGO41:MGV41"/>
    <mergeCell ref="MGW41:MHD41"/>
    <mergeCell ref="MHE41:MHL41"/>
    <mergeCell ref="MBY41:MCF41"/>
    <mergeCell ref="MCG41:MCN41"/>
    <mergeCell ref="MCO41:MCV41"/>
    <mergeCell ref="MCW41:MDD41"/>
    <mergeCell ref="MDE41:MDL41"/>
    <mergeCell ref="MDM41:MDT41"/>
    <mergeCell ref="MDU41:MEB41"/>
    <mergeCell ref="MEC41:MEJ41"/>
    <mergeCell ref="MEK41:MER41"/>
    <mergeCell ref="LZE41:LZL41"/>
    <mergeCell ref="LZM41:LZT41"/>
    <mergeCell ref="LZU41:MAB41"/>
    <mergeCell ref="MAC41:MAJ41"/>
    <mergeCell ref="MAK41:MAR41"/>
    <mergeCell ref="MAS41:MAZ41"/>
    <mergeCell ref="MBA41:MBH41"/>
    <mergeCell ref="MBI41:MBP41"/>
    <mergeCell ref="MBQ41:MBX41"/>
    <mergeCell ref="LWK41:LWR41"/>
    <mergeCell ref="LWS41:LWZ41"/>
    <mergeCell ref="LXA41:LXH41"/>
    <mergeCell ref="LXI41:LXP41"/>
    <mergeCell ref="LXQ41:LXX41"/>
    <mergeCell ref="LXY41:LYF41"/>
    <mergeCell ref="LYG41:LYN41"/>
    <mergeCell ref="LYO41:LYV41"/>
    <mergeCell ref="LYW41:LZD41"/>
    <mergeCell ref="LTQ41:LTX41"/>
    <mergeCell ref="LTY41:LUF41"/>
    <mergeCell ref="LUG41:LUN41"/>
    <mergeCell ref="LUO41:LUV41"/>
    <mergeCell ref="LUW41:LVD41"/>
    <mergeCell ref="LVE41:LVL41"/>
    <mergeCell ref="LVM41:LVT41"/>
    <mergeCell ref="LVU41:LWB41"/>
    <mergeCell ref="LWC41:LWJ41"/>
    <mergeCell ref="LQW41:LRD41"/>
    <mergeCell ref="LRE41:LRL41"/>
    <mergeCell ref="LRM41:LRT41"/>
    <mergeCell ref="LRU41:LSB41"/>
    <mergeCell ref="LSC41:LSJ41"/>
    <mergeCell ref="LSK41:LSR41"/>
    <mergeCell ref="LSS41:LSZ41"/>
    <mergeCell ref="LTA41:LTH41"/>
    <mergeCell ref="LTI41:LTP41"/>
    <mergeCell ref="LOC41:LOJ41"/>
    <mergeCell ref="LOK41:LOR41"/>
    <mergeCell ref="LOS41:LOZ41"/>
    <mergeCell ref="LPA41:LPH41"/>
    <mergeCell ref="LPI41:LPP41"/>
    <mergeCell ref="LPQ41:LPX41"/>
    <mergeCell ref="LPY41:LQF41"/>
    <mergeCell ref="LQG41:LQN41"/>
    <mergeCell ref="LQO41:LQV41"/>
    <mergeCell ref="LLI41:LLP41"/>
    <mergeCell ref="LLQ41:LLX41"/>
    <mergeCell ref="LLY41:LMF41"/>
    <mergeCell ref="LMG41:LMN41"/>
    <mergeCell ref="LMO41:LMV41"/>
    <mergeCell ref="LMW41:LND41"/>
    <mergeCell ref="LNE41:LNL41"/>
    <mergeCell ref="LNM41:LNT41"/>
    <mergeCell ref="LNU41:LOB41"/>
    <mergeCell ref="LIO41:LIV41"/>
    <mergeCell ref="LIW41:LJD41"/>
    <mergeCell ref="LJE41:LJL41"/>
    <mergeCell ref="LJM41:LJT41"/>
    <mergeCell ref="LJU41:LKB41"/>
    <mergeCell ref="LKC41:LKJ41"/>
    <mergeCell ref="LKK41:LKR41"/>
    <mergeCell ref="LKS41:LKZ41"/>
    <mergeCell ref="LLA41:LLH41"/>
    <mergeCell ref="LFU41:LGB41"/>
    <mergeCell ref="LGC41:LGJ41"/>
    <mergeCell ref="LGK41:LGR41"/>
    <mergeCell ref="LGS41:LGZ41"/>
    <mergeCell ref="LHA41:LHH41"/>
    <mergeCell ref="LHI41:LHP41"/>
    <mergeCell ref="LHQ41:LHX41"/>
    <mergeCell ref="LHY41:LIF41"/>
    <mergeCell ref="LIG41:LIN41"/>
    <mergeCell ref="LDA41:LDH41"/>
    <mergeCell ref="LDI41:LDP41"/>
    <mergeCell ref="LDQ41:LDX41"/>
    <mergeCell ref="LDY41:LEF41"/>
    <mergeCell ref="LEG41:LEN41"/>
    <mergeCell ref="LEO41:LEV41"/>
    <mergeCell ref="LEW41:LFD41"/>
    <mergeCell ref="LFE41:LFL41"/>
    <mergeCell ref="LFM41:LFT41"/>
    <mergeCell ref="LAG41:LAN41"/>
    <mergeCell ref="LAO41:LAV41"/>
    <mergeCell ref="LAW41:LBD41"/>
    <mergeCell ref="LBE41:LBL41"/>
    <mergeCell ref="LBM41:LBT41"/>
    <mergeCell ref="LBU41:LCB41"/>
    <mergeCell ref="LCC41:LCJ41"/>
    <mergeCell ref="LCK41:LCR41"/>
    <mergeCell ref="LCS41:LCZ41"/>
    <mergeCell ref="KXM41:KXT41"/>
    <mergeCell ref="KXU41:KYB41"/>
    <mergeCell ref="KYC41:KYJ41"/>
    <mergeCell ref="KYK41:KYR41"/>
    <mergeCell ref="KYS41:KYZ41"/>
    <mergeCell ref="KZA41:KZH41"/>
    <mergeCell ref="KZI41:KZP41"/>
    <mergeCell ref="KZQ41:KZX41"/>
    <mergeCell ref="KZY41:LAF41"/>
    <mergeCell ref="KUS41:KUZ41"/>
    <mergeCell ref="KVA41:KVH41"/>
    <mergeCell ref="KVI41:KVP41"/>
    <mergeCell ref="KVQ41:KVX41"/>
    <mergeCell ref="KVY41:KWF41"/>
    <mergeCell ref="KWG41:KWN41"/>
    <mergeCell ref="KWO41:KWV41"/>
    <mergeCell ref="KWW41:KXD41"/>
    <mergeCell ref="KXE41:KXL41"/>
    <mergeCell ref="KRY41:KSF41"/>
    <mergeCell ref="KSG41:KSN41"/>
    <mergeCell ref="KSO41:KSV41"/>
    <mergeCell ref="KSW41:KTD41"/>
    <mergeCell ref="KTE41:KTL41"/>
    <mergeCell ref="KTM41:KTT41"/>
    <mergeCell ref="KTU41:KUB41"/>
    <mergeCell ref="KUC41:KUJ41"/>
    <mergeCell ref="KUK41:KUR41"/>
    <mergeCell ref="KPE41:KPL41"/>
    <mergeCell ref="KPM41:KPT41"/>
    <mergeCell ref="KPU41:KQB41"/>
    <mergeCell ref="KQC41:KQJ41"/>
    <mergeCell ref="KQK41:KQR41"/>
    <mergeCell ref="KQS41:KQZ41"/>
    <mergeCell ref="KRA41:KRH41"/>
    <mergeCell ref="KRI41:KRP41"/>
    <mergeCell ref="KRQ41:KRX41"/>
    <mergeCell ref="KMK41:KMR41"/>
    <mergeCell ref="KMS41:KMZ41"/>
    <mergeCell ref="KNA41:KNH41"/>
    <mergeCell ref="KNI41:KNP41"/>
    <mergeCell ref="KNQ41:KNX41"/>
    <mergeCell ref="KNY41:KOF41"/>
    <mergeCell ref="KOG41:KON41"/>
    <mergeCell ref="KOO41:KOV41"/>
    <mergeCell ref="KOW41:KPD41"/>
    <mergeCell ref="KJQ41:KJX41"/>
    <mergeCell ref="KJY41:KKF41"/>
    <mergeCell ref="KKG41:KKN41"/>
    <mergeCell ref="KKO41:KKV41"/>
    <mergeCell ref="KKW41:KLD41"/>
    <mergeCell ref="KLE41:KLL41"/>
    <mergeCell ref="KLM41:KLT41"/>
    <mergeCell ref="KLU41:KMB41"/>
    <mergeCell ref="KMC41:KMJ41"/>
    <mergeCell ref="KGW41:KHD41"/>
    <mergeCell ref="KHE41:KHL41"/>
    <mergeCell ref="KHM41:KHT41"/>
    <mergeCell ref="KHU41:KIB41"/>
    <mergeCell ref="KIC41:KIJ41"/>
    <mergeCell ref="KIK41:KIR41"/>
    <mergeCell ref="KIS41:KIZ41"/>
    <mergeCell ref="KJA41:KJH41"/>
    <mergeCell ref="KJI41:KJP41"/>
    <mergeCell ref="KEC41:KEJ41"/>
    <mergeCell ref="KEK41:KER41"/>
    <mergeCell ref="KES41:KEZ41"/>
    <mergeCell ref="KFA41:KFH41"/>
    <mergeCell ref="KFI41:KFP41"/>
    <mergeCell ref="KFQ41:KFX41"/>
    <mergeCell ref="KFY41:KGF41"/>
    <mergeCell ref="KGG41:KGN41"/>
    <mergeCell ref="KGO41:KGV41"/>
    <mergeCell ref="KBI41:KBP41"/>
    <mergeCell ref="KBQ41:KBX41"/>
    <mergeCell ref="KBY41:KCF41"/>
    <mergeCell ref="KCG41:KCN41"/>
    <mergeCell ref="KCO41:KCV41"/>
    <mergeCell ref="KCW41:KDD41"/>
    <mergeCell ref="KDE41:KDL41"/>
    <mergeCell ref="KDM41:KDT41"/>
    <mergeCell ref="KDU41:KEB41"/>
    <mergeCell ref="JYO41:JYV41"/>
    <mergeCell ref="JYW41:JZD41"/>
    <mergeCell ref="JZE41:JZL41"/>
    <mergeCell ref="JZM41:JZT41"/>
    <mergeCell ref="JZU41:KAB41"/>
    <mergeCell ref="KAC41:KAJ41"/>
    <mergeCell ref="KAK41:KAR41"/>
    <mergeCell ref="KAS41:KAZ41"/>
    <mergeCell ref="KBA41:KBH41"/>
    <mergeCell ref="JVU41:JWB41"/>
    <mergeCell ref="JWC41:JWJ41"/>
    <mergeCell ref="JWK41:JWR41"/>
    <mergeCell ref="JWS41:JWZ41"/>
    <mergeCell ref="JXA41:JXH41"/>
    <mergeCell ref="JXI41:JXP41"/>
    <mergeCell ref="JXQ41:JXX41"/>
    <mergeCell ref="JXY41:JYF41"/>
    <mergeCell ref="JYG41:JYN41"/>
    <mergeCell ref="JTA41:JTH41"/>
    <mergeCell ref="JTI41:JTP41"/>
    <mergeCell ref="JTQ41:JTX41"/>
    <mergeCell ref="JTY41:JUF41"/>
    <mergeCell ref="JUG41:JUN41"/>
    <mergeCell ref="JUO41:JUV41"/>
    <mergeCell ref="JUW41:JVD41"/>
    <mergeCell ref="JVE41:JVL41"/>
    <mergeCell ref="JVM41:JVT41"/>
    <mergeCell ref="JQG41:JQN41"/>
    <mergeCell ref="JQO41:JQV41"/>
    <mergeCell ref="JQW41:JRD41"/>
    <mergeCell ref="JRE41:JRL41"/>
    <mergeCell ref="JRM41:JRT41"/>
    <mergeCell ref="JRU41:JSB41"/>
    <mergeCell ref="JSC41:JSJ41"/>
    <mergeCell ref="JSK41:JSR41"/>
    <mergeCell ref="JSS41:JSZ41"/>
    <mergeCell ref="JNM41:JNT41"/>
    <mergeCell ref="JNU41:JOB41"/>
    <mergeCell ref="JOC41:JOJ41"/>
    <mergeCell ref="JOK41:JOR41"/>
    <mergeCell ref="JOS41:JOZ41"/>
    <mergeCell ref="JPA41:JPH41"/>
    <mergeCell ref="JPI41:JPP41"/>
    <mergeCell ref="JPQ41:JPX41"/>
    <mergeCell ref="JPY41:JQF41"/>
    <mergeCell ref="JKS41:JKZ41"/>
    <mergeCell ref="JLA41:JLH41"/>
    <mergeCell ref="JLI41:JLP41"/>
    <mergeCell ref="JLQ41:JLX41"/>
    <mergeCell ref="JLY41:JMF41"/>
    <mergeCell ref="JMG41:JMN41"/>
    <mergeCell ref="JMO41:JMV41"/>
    <mergeCell ref="JMW41:JND41"/>
    <mergeCell ref="JNE41:JNL41"/>
    <mergeCell ref="JHY41:JIF41"/>
    <mergeCell ref="JIG41:JIN41"/>
    <mergeCell ref="JIO41:JIV41"/>
    <mergeCell ref="JIW41:JJD41"/>
    <mergeCell ref="JJE41:JJL41"/>
    <mergeCell ref="JJM41:JJT41"/>
    <mergeCell ref="JJU41:JKB41"/>
    <mergeCell ref="JKC41:JKJ41"/>
    <mergeCell ref="JKK41:JKR41"/>
    <mergeCell ref="JFE41:JFL41"/>
    <mergeCell ref="JFM41:JFT41"/>
    <mergeCell ref="JFU41:JGB41"/>
    <mergeCell ref="JGC41:JGJ41"/>
    <mergeCell ref="JGK41:JGR41"/>
    <mergeCell ref="JGS41:JGZ41"/>
    <mergeCell ref="JHA41:JHH41"/>
    <mergeCell ref="JHI41:JHP41"/>
    <mergeCell ref="JHQ41:JHX41"/>
    <mergeCell ref="JCK41:JCR41"/>
    <mergeCell ref="JCS41:JCZ41"/>
    <mergeCell ref="JDA41:JDH41"/>
    <mergeCell ref="JDI41:JDP41"/>
    <mergeCell ref="JDQ41:JDX41"/>
    <mergeCell ref="JDY41:JEF41"/>
    <mergeCell ref="JEG41:JEN41"/>
    <mergeCell ref="JEO41:JEV41"/>
    <mergeCell ref="JEW41:JFD41"/>
    <mergeCell ref="IZQ41:IZX41"/>
    <mergeCell ref="IZY41:JAF41"/>
    <mergeCell ref="JAG41:JAN41"/>
    <mergeCell ref="JAO41:JAV41"/>
    <mergeCell ref="JAW41:JBD41"/>
    <mergeCell ref="JBE41:JBL41"/>
    <mergeCell ref="JBM41:JBT41"/>
    <mergeCell ref="JBU41:JCB41"/>
    <mergeCell ref="JCC41:JCJ41"/>
    <mergeCell ref="IWW41:IXD41"/>
    <mergeCell ref="IXE41:IXL41"/>
    <mergeCell ref="IXM41:IXT41"/>
    <mergeCell ref="IXU41:IYB41"/>
    <mergeCell ref="IYC41:IYJ41"/>
    <mergeCell ref="IYK41:IYR41"/>
    <mergeCell ref="IYS41:IYZ41"/>
    <mergeCell ref="IZA41:IZH41"/>
    <mergeCell ref="IZI41:IZP41"/>
    <mergeCell ref="IUC41:IUJ41"/>
    <mergeCell ref="IUK41:IUR41"/>
    <mergeCell ref="IUS41:IUZ41"/>
    <mergeCell ref="IVA41:IVH41"/>
    <mergeCell ref="IVI41:IVP41"/>
    <mergeCell ref="IVQ41:IVX41"/>
    <mergeCell ref="IVY41:IWF41"/>
    <mergeCell ref="IWG41:IWN41"/>
    <mergeCell ref="IWO41:IWV41"/>
    <mergeCell ref="IRI41:IRP41"/>
    <mergeCell ref="IRQ41:IRX41"/>
    <mergeCell ref="IRY41:ISF41"/>
    <mergeCell ref="ISG41:ISN41"/>
    <mergeCell ref="ISO41:ISV41"/>
    <mergeCell ref="ISW41:ITD41"/>
    <mergeCell ref="ITE41:ITL41"/>
    <mergeCell ref="ITM41:ITT41"/>
    <mergeCell ref="ITU41:IUB41"/>
    <mergeCell ref="IOO41:IOV41"/>
    <mergeCell ref="IOW41:IPD41"/>
    <mergeCell ref="IPE41:IPL41"/>
    <mergeCell ref="IPM41:IPT41"/>
    <mergeCell ref="IPU41:IQB41"/>
    <mergeCell ref="IQC41:IQJ41"/>
    <mergeCell ref="IQK41:IQR41"/>
    <mergeCell ref="IQS41:IQZ41"/>
    <mergeCell ref="IRA41:IRH41"/>
    <mergeCell ref="ILU41:IMB41"/>
    <mergeCell ref="IMC41:IMJ41"/>
    <mergeCell ref="IMK41:IMR41"/>
    <mergeCell ref="IMS41:IMZ41"/>
    <mergeCell ref="INA41:INH41"/>
    <mergeCell ref="INI41:INP41"/>
    <mergeCell ref="INQ41:INX41"/>
    <mergeCell ref="INY41:IOF41"/>
    <mergeCell ref="IOG41:ION41"/>
    <mergeCell ref="IJA41:IJH41"/>
    <mergeCell ref="IJI41:IJP41"/>
    <mergeCell ref="IJQ41:IJX41"/>
    <mergeCell ref="IJY41:IKF41"/>
    <mergeCell ref="IKG41:IKN41"/>
    <mergeCell ref="IKO41:IKV41"/>
    <mergeCell ref="IKW41:ILD41"/>
    <mergeCell ref="ILE41:ILL41"/>
    <mergeCell ref="ILM41:ILT41"/>
    <mergeCell ref="IGG41:IGN41"/>
    <mergeCell ref="IGO41:IGV41"/>
    <mergeCell ref="IGW41:IHD41"/>
    <mergeCell ref="IHE41:IHL41"/>
    <mergeCell ref="IHM41:IHT41"/>
    <mergeCell ref="IHU41:IIB41"/>
    <mergeCell ref="IIC41:IIJ41"/>
    <mergeCell ref="IIK41:IIR41"/>
    <mergeCell ref="IIS41:IIZ41"/>
    <mergeCell ref="IDM41:IDT41"/>
    <mergeCell ref="IDU41:IEB41"/>
    <mergeCell ref="IEC41:IEJ41"/>
    <mergeCell ref="IEK41:IER41"/>
    <mergeCell ref="IES41:IEZ41"/>
    <mergeCell ref="IFA41:IFH41"/>
    <mergeCell ref="IFI41:IFP41"/>
    <mergeCell ref="IFQ41:IFX41"/>
    <mergeCell ref="IFY41:IGF41"/>
    <mergeCell ref="IAS41:IAZ41"/>
    <mergeCell ref="IBA41:IBH41"/>
    <mergeCell ref="IBI41:IBP41"/>
    <mergeCell ref="IBQ41:IBX41"/>
    <mergeCell ref="IBY41:ICF41"/>
    <mergeCell ref="ICG41:ICN41"/>
    <mergeCell ref="ICO41:ICV41"/>
    <mergeCell ref="ICW41:IDD41"/>
    <mergeCell ref="IDE41:IDL41"/>
    <mergeCell ref="HXY41:HYF41"/>
    <mergeCell ref="HYG41:HYN41"/>
    <mergeCell ref="HYO41:HYV41"/>
    <mergeCell ref="HYW41:HZD41"/>
    <mergeCell ref="HZE41:HZL41"/>
    <mergeCell ref="HZM41:HZT41"/>
    <mergeCell ref="HZU41:IAB41"/>
    <mergeCell ref="IAC41:IAJ41"/>
    <mergeCell ref="IAK41:IAR41"/>
    <mergeCell ref="HVE41:HVL41"/>
    <mergeCell ref="HVM41:HVT41"/>
    <mergeCell ref="HVU41:HWB41"/>
    <mergeCell ref="HWC41:HWJ41"/>
    <mergeCell ref="HWK41:HWR41"/>
    <mergeCell ref="HWS41:HWZ41"/>
    <mergeCell ref="HXA41:HXH41"/>
    <mergeCell ref="HXI41:HXP41"/>
    <mergeCell ref="HXQ41:HXX41"/>
    <mergeCell ref="HSK41:HSR41"/>
    <mergeCell ref="HSS41:HSZ41"/>
    <mergeCell ref="HTA41:HTH41"/>
    <mergeCell ref="HTI41:HTP41"/>
    <mergeCell ref="HTQ41:HTX41"/>
    <mergeCell ref="HTY41:HUF41"/>
    <mergeCell ref="HUG41:HUN41"/>
    <mergeCell ref="HUO41:HUV41"/>
    <mergeCell ref="HUW41:HVD41"/>
    <mergeCell ref="HPQ41:HPX41"/>
    <mergeCell ref="HPY41:HQF41"/>
    <mergeCell ref="HQG41:HQN41"/>
    <mergeCell ref="HQO41:HQV41"/>
    <mergeCell ref="HQW41:HRD41"/>
    <mergeCell ref="HRE41:HRL41"/>
    <mergeCell ref="HRM41:HRT41"/>
    <mergeCell ref="HRU41:HSB41"/>
    <mergeCell ref="HSC41:HSJ41"/>
    <mergeCell ref="HMW41:HND41"/>
    <mergeCell ref="HNE41:HNL41"/>
    <mergeCell ref="HNM41:HNT41"/>
    <mergeCell ref="HNU41:HOB41"/>
    <mergeCell ref="HOC41:HOJ41"/>
    <mergeCell ref="HOK41:HOR41"/>
    <mergeCell ref="HOS41:HOZ41"/>
    <mergeCell ref="HPA41:HPH41"/>
    <mergeCell ref="HPI41:HPP41"/>
    <mergeCell ref="HKC41:HKJ41"/>
    <mergeCell ref="HKK41:HKR41"/>
    <mergeCell ref="HKS41:HKZ41"/>
    <mergeCell ref="HLA41:HLH41"/>
    <mergeCell ref="HLI41:HLP41"/>
    <mergeCell ref="HLQ41:HLX41"/>
    <mergeCell ref="HLY41:HMF41"/>
    <mergeCell ref="HMG41:HMN41"/>
    <mergeCell ref="HMO41:HMV41"/>
    <mergeCell ref="HHI41:HHP41"/>
    <mergeCell ref="HHQ41:HHX41"/>
    <mergeCell ref="HHY41:HIF41"/>
    <mergeCell ref="HIG41:HIN41"/>
    <mergeCell ref="HIO41:HIV41"/>
    <mergeCell ref="HIW41:HJD41"/>
    <mergeCell ref="HJE41:HJL41"/>
    <mergeCell ref="HJM41:HJT41"/>
    <mergeCell ref="HJU41:HKB41"/>
    <mergeCell ref="HEO41:HEV41"/>
    <mergeCell ref="HEW41:HFD41"/>
    <mergeCell ref="HFE41:HFL41"/>
    <mergeCell ref="HFM41:HFT41"/>
    <mergeCell ref="HFU41:HGB41"/>
    <mergeCell ref="HGC41:HGJ41"/>
    <mergeCell ref="HGK41:HGR41"/>
    <mergeCell ref="HGS41:HGZ41"/>
    <mergeCell ref="HHA41:HHH41"/>
    <mergeCell ref="HBU41:HCB41"/>
    <mergeCell ref="HCC41:HCJ41"/>
    <mergeCell ref="HCK41:HCR41"/>
    <mergeCell ref="HCS41:HCZ41"/>
    <mergeCell ref="HDA41:HDH41"/>
    <mergeCell ref="HDI41:HDP41"/>
    <mergeCell ref="HDQ41:HDX41"/>
    <mergeCell ref="HDY41:HEF41"/>
    <mergeCell ref="HEG41:HEN41"/>
    <mergeCell ref="GZA41:GZH41"/>
    <mergeCell ref="GZI41:GZP41"/>
    <mergeCell ref="GZQ41:GZX41"/>
    <mergeCell ref="GZY41:HAF41"/>
    <mergeCell ref="HAG41:HAN41"/>
    <mergeCell ref="HAO41:HAV41"/>
    <mergeCell ref="HAW41:HBD41"/>
    <mergeCell ref="HBE41:HBL41"/>
    <mergeCell ref="HBM41:HBT41"/>
    <mergeCell ref="GWG41:GWN41"/>
    <mergeCell ref="GWO41:GWV41"/>
    <mergeCell ref="GWW41:GXD41"/>
    <mergeCell ref="GXE41:GXL41"/>
    <mergeCell ref="GXM41:GXT41"/>
    <mergeCell ref="GXU41:GYB41"/>
    <mergeCell ref="GYC41:GYJ41"/>
    <mergeCell ref="GYK41:GYR41"/>
    <mergeCell ref="GYS41:GYZ41"/>
    <mergeCell ref="GTM41:GTT41"/>
    <mergeCell ref="GTU41:GUB41"/>
    <mergeCell ref="GUC41:GUJ41"/>
    <mergeCell ref="GUK41:GUR41"/>
    <mergeCell ref="GUS41:GUZ41"/>
    <mergeCell ref="GVA41:GVH41"/>
    <mergeCell ref="GVI41:GVP41"/>
    <mergeCell ref="GVQ41:GVX41"/>
    <mergeCell ref="GVY41:GWF41"/>
    <mergeCell ref="GQS41:GQZ41"/>
    <mergeCell ref="GRA41:GRH41"/>
    <mergeCell ref="GRI41:GRP41"/>
    <mergeCell ref="GRQ41:GRX41"/>
    <mergeCell ref="GRY41:GSF41"/>
    <mergeCell ref="GSG41:GSN41"/>
    <mergeCell ref="GSO41:GSV41"/>
    <mergeCell ref="GSW41:GTD41"/>
    <mergeCell ref="GTE41:GTL41"/>
    <mergeCell ref="GNY41:GOF41"/>
    <mergeCell ref="GOG41:GON41"/>
    <mergeCell ref="GOO41:GOV41"/>
    <mergeCell ref="GOW41:GPD41"/>
    <mergeCell ref="GPE41:GPL41"/>
    <mergeCell ref="GPM41:GPT41"/>
    <mergeCell ref="GPU41:GQB41"/>
    <mergeCell ref="GQC41:GQJ41"/>
    <mergeCell ref="GQK41:GQR41"/>
    <mergeCell ref="GLE41:GLL41"/>
    <mergeCell ref="GLM41:GLT41"/>
    <mergeCell ref="GLU41:GMB41"/>
    <mergeCell ref="GMC41:GMJ41"/>
    <mergeCell ref="GMK41:GMR41"/>
    <mergeCell ref="GMS41:GMZ41"/>
    <mergeCell ref="GNA41:GNH41"/>
    <mergeCell ref="GNI41:GNP41"/>
    <mergeCell ref="GNQ41:GNX41"/>
    <mergeCell ref="GIK41:GIR41"/>
    <mergeCell ref="GIS41:GIZ41"/>
    <mergeCell ref="GJA41:GJH41"/>
    <mergeCell ref="GJI41:GJP41"/>
    <mergeCell ref="GJQ41:GJX41"/>
    <mergeCell ref="GJY41:GKF41"/>
    <mergeCell ref="GKG41:GKN41"/>
    <mergeCell ref="GKO41:GKV41"/>
    <mergeCell ref="GKW41:GLD41"/>
    <mergeCell ref="GFQ41:GFX41"/>
    <mergeCell ref="GFY41:GGF41"/>
    <mergeCell ref="GGG41:GGN41"/>
    <mergeCell ref="GGO41:GGV41"/>
    <mergeCell ref="GGW41:GHD41"/>
    <mergeCell ref="GHE41:GHL41"/>
    <mergeCell ref="GHM41:GHT41"/>
    <mergeCell ref="GHU41:GIB41"/>
    <mergeCell ref="GIC41:GIJ41"/>
    <mergeCell ref="GCW41:GDD41"/>
    <mergeCell ref="GDE41:GDL41"/>
    <mergeCell ref="GDM41:GDT41"/>
    <mergeCell ref="GDU41:GEB41"/>
    <mergeCell ref="GEC41:GEJ41"/>
    <mergeCell ref="GEK41:GER41"/>
    <mergeCell ref="GES41:GEZ41"/>
    <mergeCell ref="GFA41:GFH41"/>
    <mergeCell ref="GFI41:GFP41"/>
    <mergeCell ref="GAC41:GAJ41"/>
    <mergeCell ref="GAK41:GAR41"/>
    <mergeCell ref="GAS41:GAZ41"/>
    <mergeCell ref="GBA41:GBH41"/>
    <mergeCell ref="GBI41:GBP41"/>
    <mergeCell ref="GBQ41:GBX41"/>
    <mergeCell ref="GBY41:GCF41"/>
    <mergeCell ref="GCG41:GCN41"/>
    <mergeCell ref="GCO41:GCV41"/>
    <mergeCell ref="FXI41:FXP41"/>
    <mergeCell ref="FXQ41:FXX41"/>
    <mergeCell ref="FXY41:FYF41"/>
    <mergeCell ref="FYG41:FYN41"/>
    <mergeCell ref="FYO41:FYV41"/>
    <mergeCell ref="FYW41:FZD41"/>
    <mergeCell ref="FZE41:FZL41"/>
    <mergeCell ref="FZM41:FZT41"/>
    <mergeCell ref="FZU41:GAB41"/>
    <mergeCell ref="FUO41:FUV41"/>
    <mergeCell ref="FUW41:FVD41"/>
    <mergeCell ref="FVE41:FVL41"/>
    <mergeCell ref="FVM41:FVT41"/>
    <mergeCell ref="FVU41:FWB41"/>
    <mergeCell ref="FWC41:FWJ41"/>
    <mergeCell ref="FWK41:FWR41"/>
    <mergeCell ref="FWS41:FWZ41"/>
    <mergeCell ref="FXA41:FXH41"/>
    <mergeCell ref="FRU41:FSB41"/>
    <mergeCell ref="FSC41:FSJ41"/>
    <mergeCell ref="FSK41:FSR41"/>
    <mergeCell ref="FSS41:FSZ41"/>
    <mergeCell ref="FTA41:FTH41"/>
    <mergeCell ref="FTI41:FTP41"/>
    <mergeCell ref="FTQ41:FTX41"/>
    <mergeCell ref="FTY41:FUF41"/>
    <mergeCell ref="FUG41:FUN41"/>
    <mergeCell ref="FPA41:FPH41"/>
    <mergeCell ref="FPI41:FPP41"/>
    <mergeCell ref="FPQ41:FPX41"/>
    <mergeCell ref="FPY41:FQF41"/>
    <mergeCell ref="FQG41:FQN41"/>
    <mergeCell ref="FQO41:FQV41"/>
    <mergeCell ref="FQW41:FRD41"/>
    <mergeCell ref="FRE41:FRL41"/>
    <mergeCell ref="FRM41:FRT41"/>
    <mergeCell ref="FMG41:FMN41"/>
    <mergeCell ref="FMO41:FMV41"/>
    <mergeCell ref="FMW41:FND41"/>
    <mergeCell ref="FNE41:FNL41"/>
    <mergeCell ref="FNM41:FNT41"/>
    <mergeCell ref="FNU41:FOB41"/>
    <mergeCell ref="FOC41:FOJ41"/>
    <mergeCell ref="FOK41:FOR41"/>
    <mergeCell ref="FOS41:FOZ41"/>
    <mergeCell ref="FJM41:FJT41"/>
    <mergeCell ref="FJU41:FKB41"/>
    <mergeCell ref="FKC41:FKJ41"/>
    <mergeCell ref="FKK41:FKR41"/>
    <mergeCell ref="FKS41:FKZ41"/>
    <mergeCell ref="FLA41:FLH41"/>
    <mergeCell ref="FLI41:FLP41"/>
    <mergeCell ref="FLQ41:FLX41"/>
    <mergeCell ref="FLY41:FMF41"/>
    <mergeCell ref="FGS41:FGZ41"/>
    <mergeCell ref="FHA41:FHH41"/>
    <mergeCell ref="FHI41:FHP41"/>
    <mergeCell ref="FHQ41:FHX41"/>
    <mergeCell ref="FHY41:FIF41"/>
    <mergeCell ref="FIG41:FIN41"/>
    <mergeCell ref="FIO41:FIV41"/>
    <mergeCell ref="FIW41:FJD41"/>
    <mergeCell ref="FJE41:FJL41"/>
    <mergeCell ref="FDY41:FEF41"/>
    <mergeCell ref="FEG41:FEN41"/>
    <mergeCell ref="FEO41:FEV41"/>
    <mergeCell ref="FEW41:FFD41"/>
    <mergeCell ref="FFE41:FFL41"/>
    <mergeCell ref="FFM41:FFT41"/>
    <mergeCell ref="FFU41:FGB41"/>
    <mergeCell ref="FGC41:FGJ41"/>
    <mergeCell ref="FGK41:FGR41"/>
    <mergeCell ref="FBE41:FBL41"/>
    <mergeCell ref="FBM41:FBT41"/>
    <mergeCell ref="FBU41:FCB41"/>
    <mergeCell ref="FCC41:FCJ41"/>
    <mergeCell ref="FCK41:FCR41"/>
    <mergeCell ref="FCS41:FCZ41"/>
    <mergeCell ref="FDA41:FDH41"/>
    <mergeCell ref="FDI41:FDP41"/>
    <mergeCell ref="FDQ41:FDX41"/>
    <mergeCell ref="EYK41:EYR41"/>
    <mergeCell ref="EYS41:EYZ41"/>
    <mergeCell ref="EZA41:EZH41"/>
    <mergeCell ref="EZI41:EZP41"/>
    <mergeCell ref="EZQ41:EZX41"/>
    <mergeCell ref="EZY41:FAF41"/>
    <mergeCell ref="FAG41:FAN41"/>
    <mergeCell ref="FAO41:FAV41"/>
    <mergeCell ref="FAW41:FBD41"/>
    <mergeCell ref="EVQ41:EVX41"/>
    <mergeCell ref="EVY41:EWF41"/>
    <mergeCell ref="EWG41:EWN41"/>
    <mergeCell ref="EWO41:EWV41"/>
    <mergeCell ref="EWW41:EXD41"/>
    <mergeCell ref="EXE41:EXL41"/>
    <mergeCell ref="EXM41:EXT41"/>
    <mergeCell ref="EXU41:EYB41"/>
    <mergeCell ref="EYC41:EYJ41"/>
    <mergeCell ref="ESW41:ETD41"/>
    <mergeCell ref="ETE41:ETL41"/>
    <mergeCell ref="ETM41:ETT41"/>
    <mergeCell ref="ETU41:EUB41"/>
    <mergeCell ref="EUC41:EUJ41"/>
    <mergeCell ref="EUK41:EUR41"/>
    <mergeCell ref="EUS41:EUZ41"/>
    <mergeCell ref="EVA41:EVH41"/>
    <mergeCell ref="EVI41:EVP41"/>
    <mergeCell ref="EQC41:EQJ41"/>
    <mergeCell ref="EQK41:EQR41"/>
    <mergeCell ref="EQS41:EQZ41"/>
    <mergeCell ref="ERA41:ERH41"/>
    <mergeCell ref="ERI41:ERP41"/>
    <mergeCell ref="ERQ41:ERX41"/>
    <mergeCell ref="ERY41:ESF41"/>
    <mergeCell ref="ESG41:ESN41"/>
    <mergeCell ref="ESO41:ESV41"/>
    <mergeCell ref="ENI41:ENP41"/>
    <mergeCell ref="ENQ41:ENX41"/>
    <mergeCell ref="ENY41:EOF41"/>
    <mergeCell ref="EOG41:EON41"/>
    <mergeCell ref="EOO41:EOV41"/>
    <mergeCell ref="EOW41:EPD41"/>
    <mergeCell ref="EPE41:EPL41"/>
    <mergeCell ref="EPM41:EPT41"/>
    <mergeCell ref="EPU41:EQB41"/>
    <mergeCell ref="EKO41:EKV41"/>
    <mergeCell ref="EKW41:ELD41"/>
    <mergeCell ref="ELE41:ELL41"/>
    <mergeCell ref="ELM41:ELT41"/>
    <mergeCell ref="ELU41:EMB41"/>
    <mergeCell ref="EMC41:EMJ41"/>
    <mergeCell ref="EMK41:EMR41"/>
    <mergeCell ref="EMS41:EMZ41"/>
    <mergeCell ref="ENA41:ENH41"/>
    <mergeCell ref="EHU41:EIB41"/>
    <mergeCell ref="EIC41:EIJ41"/>
    <mergeCell ref="EIK41:EIR41"/>
    <mergeCell ref="EIS41:EIZ41"/>
    <mergeCell ref="EJA41:EJH41"/>
    <mergeCell ref="EJI41:EJP41"/>
    <mergeCell ref="EJQ41:EJX41"/>
    <mergeCell ref="EJY41:EKF41"/>
    <mergeCell ref="EKG41:EKN41"/>
    <mergeCell ref="EFA41:EFH41"/>
    <mergeCell ref="EFI41:EFP41"/>
    <mergeCell ref="EFQ41:EFX41"/>
    <mergeCell ref="EFY41:EGF41"/>
    <mergeCell ref="EGG41:EGN41"/>
    <mergeCell ref="EGO41:EGV41"/>
    <mergeCell ref="EGW41:EHD41"/>
    <mergeCell ref="EHE41:EHL41"/>
    <mergeCell ref="EHM41:EHT41"/>
    <mergeCell ref="ECG41:ECN41"/>
    <mergeCell ref="ECO41:ECV41"/>
    <mergeCell ref="ECW41:EDD41"/>
    <mergeCell ref="EDE41:EDL41"/>
    <mergeCell ref="EDM41:EDT41"/>
    <mergeCell ref="EDU41:EEB41"/>
    <mergeCell ref="EEC41:EEJ41"/>
    <mergeCell ref="EEK41:EER41"/>
    <mergeCell ref="EES41:EEZ41"/>
    <mergeCell ref="DZM41:DZT41"/>
    <mergeCell ref="DZU41:EAB41"/>
    <mergeCell ref="EAC41:EAJ41"/>
    <mergeCell ref="EAK41:EAR41"/>
    <mergeCell ref="EAS41:EAZ41"/>
    <mergeCell ref="EBA41:EBH41"/>
    <mergeCell ref="EBI41:EBP41"/>
    <mergeCell ref="EBQ41:EBX41"/>
    <mergeCell ref="EBY41:ECF41"/>
    <mergeCell ref="DWS41:DWZ41"/>
    <mergeCell ref="DXA41:DXH41"/>
    <mergeCell ref="DXI41:DXP41"/>
    <mergeCell ref="DXQ41:DXX41"/>
    <mergeCell ref="DXY41:DYF41"/>
    <mergeCell ref="DYG41:DYN41"/>
    <mergeCell ref="DYO41:DYV41"/>
    <mergeCell ref="DYW41:DZD41"/>
    <mergeCell ref="DZE41:DZL41"/>
    <mergeCell ref="DTY41:DUF41"/>
    <mergeCell ref="DUG41:DUN41"/>
    <mergeCell ref="DUO41:DUV41"/>
    <mergeCell ref="DUW41:DVD41"/>
    <mergeCell ref="DVE41:DVL41"/>
    <mergeCell ref="DVM41:DVT41"/>
    <mergeCell ref="DVU41:DWB41"/>
    <mergeCell ref="DWC41:DWJ41"/>
    <mergeCell ref="DWK41:DWR41"/>
    <mergeCell ref="DRE41:DRL41"/>
    <mergeCell ref="DRM41:DRT41"/>
    <mergeCell ref="DRU41:DSB41"/>
    <mergeCell ref="DSC41:DSJ41"/>
    <mergeCell ref="DSK41:DSR41"/>
    <mergeCell ref="DSS41:DSZ41"/>
    <mergeCell ref="DTA41:DTH41"/>
    <mergeCell ref="DTI41:DTP41"/>
    <mergeCell ref="DTQ41:DTX41"/>
    <mergeCell ref="DOK41:DOR41"/>
    <mergeCell ref="DOS41:DOZ41"/>
    <mergeCell ref="DPA41:DPH41"/>
    <mergeCell ref="DPI41:DPP41"/>
    <mergeCell ref="DPQ41:DPX41"/>
    <mergeCell ref="DPY41:DQF41"/>
    <mergeCell ref="DQG41:DQN41"/>
    <mergeCell ref="DQO41:DQV41"/>
    <mergeCell ref="DQW41:DRD41"/>
    <mergeCell ref="DLQ41:DLX41"/>
    <mergeCell ref="DLY41:DMF41"/>
    <mergeCell ref="DMG41:DMN41"/>
    <mergeCell ref="DMO41:DMV41"/>
    <mergeCell ref="DMW41:DND41"/>
    <mergeCell ref="DNE41:DNL41"/>
    <mergeCell ref="DNM41:DNT41"/>
    <mergeCell ref="DNU41:DOB41"/>
    <mergeCell ref="DOC41:DOJ41"/>
    <mergeCell ref="DIW41:DJD41"/>
    <mergeCell ref="DJE41:DJL41"/>
    <mergeCell ref="DJM41:DJT41"/>
    <mergeCell ref="DJU41:DKB41"/>
    <mergeCell ref="DKC41:DKJ41"/>
    <mergeCell ref="DKK41:DKR41"/>
    <mergeCell ref="DKS41:DKZ41"/>
    <mergeCell ref="DLA41:DLH41"/>
    <mergeCell ref="DLI41:DLP41"/>
    <mergeCell ref="DGC41:DGJ41"/>
    <mergeCell ref="DGK41:DGR41"/>
    <mergeCell ref="DGS41:DGZ41"/>
    <mergeCell ref="DHA41:DHH41"/>
    <mergeCell ref="DHI41:DHP41"/>
    <mergeCell ref="DHQ41:DHX41"/>
    <mergeCell ref="DHY41:DIF41"/>
    <mergeCell ref="DIG41:DIN41"/>
    <mergeCell ref="DIO41:DIV41"/>
    <mergeCell ref="DDI41:DDP41"/>
    <mergeCell ref="DDQ41:DDX41"/>
    <mergeCell ref="DDY41:DEF41"/>
    <mergeCell ref="DEG41:DEN41"/>
    <mergeCell ref="DEO41:DEV41"/>
    <mergeCell ref="DEW41:DFD41"/>
    <mergeCell ref="DFE41:DFL41"/>
    <mergeCell ref="DFM41:DFT41"/>
    <mergeCell ref="DFU41:DGB41"/>
    <mergeCell ref="DAO41:DAV41"/>
    <mergeCell ref="DAW41:DBD41"/>
    <mergeCell ref="DBE41:DBL41"/>
    <mergeCell ref="DBM41:DBT41"/>
    <mergeCell ref="DBU41:DCB41"/>
    <mergeCell ref="DCC41:DCJ41"/>
    <mergeCell ref="DCK41:DCR41"/>
    <mergeCell ref="DCS41:DCZ41"/>
    <mergeCell ref="DDA41:DDH41"/>
    <mergeCell ref="CXU41:CYB41"/>
    <mergeCell ref="CYC41:CYJ41"/>
    <mergeCell ref="CYK41:CYR41"/>
    <mergeCell ref="CYS41:CYZ41"/>
    <mergeCell ref="CZA41:CZH41"/>
    <mergeCell ref="CZI41:CZP41"/>
    <mergeCell ref="CZQ41:CZX41"/>
    <mergeCell ref="CZY41:DAF41"/>
    <mergeCell ref="DAG41:DAN41"/>
    <mergeCell ref="CVA41:CVH41"/>
    <mergeCell ref="CVI41:CVP41"/>
    <mergeCell ref="CVQ41:CVX41"/>
    <mergeCell ref="CVY41:CWF41"/>
    <mergeCell ref="CWG41:CWN41"/>
    <mergeCell ref="CWO41:CWV41"/>
    <mergeCell ref="CWW41:CXD41"/>
    <mergeCell ref="CXE41:CXL41"/>
    <mergeCell ref="CXM41:CXT41"/>
    <mergeCell ref="CSG41:CSN41"/>
    <mergeCell ref="CSO41:CSV41"/>
    <mergeCell ref="CSW41:CTD41"/>
    <mergeCell ref="CTE41:CTL41"/>
    <mergeCell ref="CTM41:CTT41"/>
    <mergeCell ref="CTU41:CUB41"/>
    <mergeCell ref="CUC41:CUJ41"/>
    <mergeCell ref="CUK41:CUR41"/>
    <mergeCell ref="CUS41:CUZ41"/>
    <mergeCell ref="CPM41:CPT41"/>
    <mergeCell ref="CPU41:CQB41"/>
    <mergeCell ref="CQC41:CQJ41"/>
    <mergeCell ref="CQK41:CQR41"/>
    <mergeCell ref="CQS41:CQZ41"/>
    <mergeCell ref="CRA41:CRH41"/>
    <mergeCell ref="CRI41:CRP41"/>
    <mergeCell ref="CRQ41:CRX41"/>
    <mergeCell ref="CRY41:CSF41"/>
    <mergeCell ref="CMS41:CMZ41"/>
    <mergeCell ref="CNA41:CNH41"/>
    <mergeCell ref="CNI41:CNP41"/>
    <mergeCell ref="CNQ41:CNX41"/>
    <mergeCell ref="CNY41:COF41"/>
    <mergeCell ref="COG41:CON41"/>
    <mergeCell ref="COO41:COV41"/>
    <mergeCell ref="COW41:CPD41"/>
    <mergeCell ref="CPE41:CPL41"/>
    <mergeCell ref="CJY41:CKF41"/>
    <mergeCell ref="CKG41:CKN41"/>
    <mergeCell ref="CKO41:CKV41"/>
    <mergeCell ref="CKW41:CLD41"/>
    <mergeCell ref="CLE41:CLL41"/>
    <mergeCell ref="CLM41:CLT41"/>
    <mergeCell ref="CLU41:CMB41"/>
    <mergeCell ref="CMC41:CMJ41"/>
    <mergeCell ref="CMK41:CMR41"/>
    <mergeCell ref="CHE41:CHL41"/>
    <mergeCell ref="CHM41:CHT41"/>
    <mergeCell ref="CHU41:CIB41"/>
    <mergeCell ref="CIC41:CIJ41"/>
    <mergeCell ref="CIK41:CIR41"/>
    <mergeCell ref="CIS41:CIZ41"/>
    <mergeCell ref="CJA41:CJH41"/>
    <mergeCell ref="CJI41:CJP41"/>
    <mergeCell ref="CJQ41:CJX41"/>
    <mergeCell ref="CEK41:CER41"/>
    <mergeCell ref="CES41:CEZ41"/>
    <mergeCell ref="CFA41:CFH41"/>
    <mergeCell ref="CFI41:CFP41"/>
    <mergeCell ref="CFQ41:CFX41"/>
    <mergeCell ref="CFY41:CGF41"/>
    <mergeCell ref="CGG41:CGN41"/>
    <mergeCell ref="CGO41:CGV41"/>
    <mergeCell ref="CGW41:CHD41"/>
    <mergeCell ref="CBQ41:CBX41"/>
    <mergeCell ref="CBY41:CCF41"/>
    <mergeCell ref="CCG41:CCN41"/>
    <mergeCell ref="CCO41:CCV41"/>
    <mergeCell ref="CCW41:CDD41"/>
    <mergeCell ref="CDE41:CDL41"/>
    <mergeCell ref="CDM41:CDT41"/>
    <mergeCell ref="CDU41:CEB41"/>
    <mergeCell ref="CEC41:CEJ41"/>
    <mergeCell ref="BYW41:BZD41"/>
    <mergeCell ref="BZE41:BZL41"/>
    <mergeCell ref="BZM41:BZT41"/>
    <mergeCell ref="BZU41:CAB41"/>
    <mergeCell ref="CAC41:CAJ41"/>
    <mergeCell ref="CAK41:CAR41"/>
    <mergeCell ref="CAS41:CAZ41"/>
    <mergeCell ref="CBA41:CBH41"/>
    <mergeCell ref="CBI41:CBP41"/>
    <mergeCell ref="BWC41:BWJ41"/>
    <mergeCell ref="BWK41:BWR41"/>
    <mergeCell ref="BWS41:BWZ41"/>
    <mergeCell ref="BXA41:BXH41"/>
    <mergeCell ref="BXI41:BXP41"/>
    <mergeCell ref="BXQ41:BXX41"/>
    <mergeCell ref="BXY41:BYF41"/>
    <mergeCell ref="BYG41:BYN41"/>
    <mergeCell ref="BYO41:BYV41"/>
    <mergeCell ref="BTI41:BTP41"/>
    <mergeCell ref="BTQ41:BTX41"/>
    <mergeCell ref="BTY41:BUF41"/>
    <mergeCell ref="BUG41:BUN41"/>
    <mergeCell ref="BUO41:BUV41"/>
    <mergeCell ref="BUW41:BVD41"/>
    <mergeCell ref="BVE41:BVL41"/>
    <mergeCell ref="BVM41:BVT41"/>
    <mergeCell ref="BVU41:BWB41"/>
    <mergeCell ref="BQO41:BQV41"/>
    <mergeCell ref="BQW41:BRD41"/>
    <mergeCell ref="BRE41:BRL41"/>
    <mergeCell ref="BRM41:BRT41"/>
    <mergeCell ref="BRU41:BSB41"/>
    <mergeCell ref="BSC41:BSJ41"/>
    <mergeCell ref="BSK41:BSR41"/>
    <mergeCell ref="BSS41:BSZ41"/>
    <mergeCell ref="BTA41:BTH41"/>
    <mergeCell ref="BNU41:BOB41"/>
    <mergeCell ref="BOC41:BOJ41"/>
    <mergeCell ref="BOK41:BOR41"/>
    <mergeCell ref="BOS41:BOZ41"/>
    <mergeCell ref="BPA41:BPH41"/>
    <mergeCell ref="BPI41:BPP41"/>
    <mergeCell ref="BPQ41:BPX41"/>
    <mergeCell ref="BPY41:BQF41"/>
    <mergeCell ref="BQG41:BQN41"/>
    <mergeCell ref="BLA41:BLH41"/>
    <mergeCell ref="BLI41:BLP41"/>
    <mergeCell ref="BLQ41:BLX41"/>
    <mergeCell ref="BLY41:BMF41"/>
    <mergeCell ref="BMG41:BMN41"/>
    <mergeCell ref="BMO41:BMV41"/>
    <mergeCell ref="BMW41:BND41"/>
    <mergeCell ref="BNE41:BNL41"/>
    <mergeCell ref="BNM41:BNT41"/>
    <mergeCell ref="BIG41:BIN41"/>
    <mergeCell ref="BIO41:BIV41"/>
    <mergeCell ref="BIW41:BJD41"/>
    <mergeCell ref="BJE41:BJL41"/>
    <mergeCell ref="BJM41:BJT41"/>
    <mergeCell ref="BJU41:BKB41"/>
    <mergeCell ref="BKC41:BKJ41"/>
    <mergeCell ref="BKK41:BKR41"/>
    <mergeCell ref="BKS41:BKZ41"/>
    <mergeCell ref="BFM41:BFT41"/>
    <mergeCell ref="BFU41:BGB41"/>
    <mergeCell ref="BGC41:BGJ41"/>
    <mergeCell ref="BGK41:BGR41"/>
    <mergeCell ref="BGS41:BGZ41"/>
    <mergeCell ref="BHA41:BHH41"/>
    <mergeCell ref="BHI41:BHP41"/>
    <mergeCell ref="BHQ41:BHX41"/>
    <mergeCell ref="BHY41:BIF41"/>
    <mergeCell ref="BCS41:BCZ41"/>
    <mergeCell ref="BDA41:BDH41"/>
    <mergeCell ref="BDI41:BDP41"/>
    <mergeCell ref="BDQ41:BDX41"/>
    <mergeCell ref="BDY41:BEF41"/>
    <mergeCell ref="BEG41:BEN41"/>
    <mergeCell ref="BEO41:BEV41"/>
    <mergeCell ref="BEW41:BFD41"/>
    <mergeCell ref="BFE41:BFL41"/>
    <mergeCell ref="AZY41:BAF41"/>
    <mergeCell ref="BAG41:BAN41"/>
    <mergeCell ref="BAO41:BAV41"/>
    <mergeCell ref="BAW41:BBD41"/>
    <mergeCell ref="BBE41:BBL41"/>
    <mergeCell ref="BBM41:BBT41"/>
    <mergeCell ref="BBU41:BCB41"/>
    <mergeCell ref="BCC41:BCJ41"/>
    <mergeCell ref="BCK41:BCR41"/>
    <mergeCell ref="AXE41:AXL41"/>
    <mergeCell ref="AXM41:AXT41"/>
    <mergeCell ref="AXU41:AYB41"/>
    <mergeCell ref="AYC41:AYJ41"/>
    <mergeCell ref="AYK41:AYR41"/>
    <mergeCell ref="AYS41:AYZ41"/>
    <mergeCell ref="AZA41:AZH41"/>
    <mergeCell ref="AZI41:AZP41"/>
    <mergeCell ref="AZQ41:AZX41"/>
    <mergeCell ref="AUK41:AUR41"/>
    <mergeCell ref="AUS41:AUZ41"/>
    <mergeCell ref="AVA41:AVH41"/>
    <mergeCell ref="AVI41:AVP41"/>
    <mergeCell ref="AVQ41:AVX41"/>
    <mergeCell ref="AVY41:AWF41"/>
    <mergeCell ref="AWG41:AWN41"/>
    <mergeCell ref="AWO41:AWV41"/>
    <mergeCell ref="AWW41:AXD41"/>
    <mergeCell ref="ARQ41:ARX41"/>
    <mergeCell ref="ARY41:ASF41"/>
    <mergeCell ref="ASG41:ASN41"/>
    <mergeCell ref="ASO41:ASV41"/>
    <mergeCell ref="ASW41:ATD41"/>
    <mergeCell ref="ATE41:ATL41"/>
    <mergeCell ref="ATM41:ATT41"/>
    <mergeCell ref="ATU41:AUB41"/>
    <mergeCell ref="AUC41:AUJ41"/>
    <mergeCell ref="AOW41:APD41"/>
    <mergeCell ref="APE41:APL41"/>
    <mergeCell ref="APM41:APT41"/>
    <mergeCell ref="APU41:AQB41"/>
    <mergeCell ref="AQC41:AQJ41"/>
    <mergeCell ref="AQK41:AQR41"/>
    <mergeCell ref="AQS41:AQZ41"/>
    <mergeCell ref="ARA41:ARH41"/>
    <mergeCell ref="ARI41:ARP41"/>
    <mergeCell ref="AMC41:AMJ41"/>
    <mergeCell ref="AMK41:AMR41"/>
    <mergeCell ref="AMS41:AMZ41"/>
    <mergeCell ref="ANA41:ANH41"/>
    <mergeCell ref="ANI41:ANP41"/>
    <mergeCell ref="ANQ41:ANX41"/>
    <mergeCell ref="ANY41:AOF41"/>
    <mergeCell ref="AOG41:AON41"/>
    <mergeCell ref="AOO41:AOV41"/>
    <mergeCell ref="AJI41:AJP41"/>
    <mergeCell ref="AJQ41:AJX41"/>
    <mergeCell ref="AJY41:AKF41"/>
    <mergeCell ref="AKG41:AKN41"/>
    <mergeCell ref="AKO41:AKV41"/>
    <mergeCell ref="AKW41:ALD41"/>
    <mergeCell ref="ALE41:ALL41"/>
    <mergeCell ref="ALM41:ALT41"/>
    <mergeCell ref="ALU41:AMB41"/>
    <mergeCell ref="AGO41:AGV41"/>
    <mergeCell ref="AGW41:AHD41"/>
    <mergeCell ref="AHE41:AHL41"/>
    <mergeCell ref="AHM41:AHT41"/>
    <mergeCell ref="AHU41:AIB41"/>
    <mergeCell ref="AIC41:AIJ41"/>
    <mergeCell ref="AIK41:AIR41"/>
    <mergeCell ref="AIS41:AIZ41"/>
    <mergeCell ref="AJA41:AJH41"/>
    <mergeCell ref="ADU41:AEB41"/>
    <mergeCell ref="AEC41:AEJ41"/>
    <mergeCell ref="AEK41:AER41"/>
    <mergeCell ref="AES41:AEZ41"/>
    <mergeCell ref="AFA41:AFH41"/>
    <mergeCell ref="AFI41:AFP41"/>
    <mergeCell ref="AFQ41:AFX41"/>
    <mergeCell ref="AFY41:AGF41"/>
    <mergeCell ref="AGG41:AGN41"/>
    <mergeCell ref="ABA41:ABH41"/>
    <mergeCell ref="ABI41:ABP41"/>
    <mergeCell ref="ABQ41:ABX41"/>
    <mergeCell ref="ABY41:ACF41"/>
    <mergeCell ref="ACG41:ACN41"/>
    <mergeCell ref="ACO41:ACV41"/>
    <mergeCell ref="ACW41:ADD41"/>
    <mergeCell ref="ADE41:ADL41"/>
    <mergeCell ref="ADM41:ADT41"/>
    <mergeCell ref="YG41:YN41"/>
    <mergeCell ref="YO41:YV41"/>
    <mergeCell ref="YW41:ZD41"/>
    <mergeCell ref="ZE41:ZL41"/>
    <mergeCell ref="ZM41:ZT41"/>
    <mergeCell ref="ZU41:AAB41"/>
    <mergeCell ref="AAC41:AAJ41"/>
    <mergeCell ref="AAK41:AAR41"/>
    <mergeCell ref="AAS41:AAZ41"/>
    <mergeCell ref="VM41:VT41"/>
    <mergeCell ref="VU41:WB41"/>
    <mergeCell ref="WC41:WJ41"/>
    <mergeCell ref="WK41:WR41"/>
    <mergeCell ref="WS41:WZ41"/>
    <mergeCell ref="XA41:XH41"/>
    <mergeCell ref="XI41:XP41"/>
    <mergeCell ref="XQ41:XX41"/>
    <mergeCell ref="XY41:YF41"/>
    <mergeCell ref="SS41:SZ41"/>
    <mergeCell ref="TA41:TH41"/>
    <mergeCell ref="TI41:TP41"/>
    <mergeCell ref="TQ41:TX41"/>
    <mergeCell ref="TY41:UF41"/>
    <mergeCell ref="UG41:UN41"/>
    <mergeCell ref="UO41:UV41"/>
    <mergeCell ref="UW41:VD41"/>
    <mergeCell ref="VE41:VL41"/>
    <mergeCell ref="PY41:QF41"/>
    <mergeCell ref="QG41:QN41"/>
    <mergeCell ref="QO41:QV41"/>
    <mergeCell ref="QW41:RD41"/>
    <mergeCell ref="RE41:RL41"/>
    <mergeCell ref="RM41:RT41"/>
    <mergeCell ref="RU41:SB41"/>
    <mergeCell ref="SC41:SJ41"/>
    <mergeCell ref="SK41:SR41"/>
    <mergeCell ref="NE41:NL41"/>
    <mergeCell ref="NM41:NT41"/>
    <mergeCell ref="NU41:OB41"/>
    <mergeCell ref="OC41:OJ41"/>
    <mergeCell ref="OK41:OR41"/>
    <mergeCell ref="OS41:OZ41"/>
    <mergeCell ref="PA41:PH41"/>
    <mergeCell ref="PI41:PP41"/>
    <mergeCell ref="PQ41:PX41"/>
    <mergeCell ref="KK41:KR41"/>
    <mergeCell ref="KS41:KZ41"/>
    <mergeCell ref="LA41:LH41"/>
    <mergeCell ref="LI41:LP41"/>
    <mergeCell ref="LQ41:LX41"/>
    <mergeCell ref="LY41:MF41"/>
    <mergeCell ref="MG41:MN41"/>
    <mergeCell ref="MO41:MV41"/>
    <mergeCell ref="MW41:ND41"/>
    <mergeCell ref="HQ41:HX41"/>
    <mergeCell ref="HY41:IF41"/>
    <mergeCell ref="IG41:IN41"/>
    <mergeCell ref="IO41:IV41"/>
    <mergeCell ref="IW41:JD41"/>
    <mergeCell ref="JE41:JL41"/>
    <mergeCell ref="JM41:JT41"/>
    <mergeCell ref="JU41:KB41"/>
    <mergeCell ref="KC41:KJ41"/>
    <mergeCell ref="EW41:FD41"/>
    <mergeCell ref="FE41:FL41"/>
    <mergeCell ref="FM41:FT41"/>
    <mergeCell ref="FU41:GB41"/>
    <mergeCell ref="GC41:GJ41"/>
    <mergeCell ref="GK41:GR41"/>
    <mergeCell ref="GS41:GZ41"/>
    <mergeCell ref="HA41:HH41"/>
    <mergeCell ref="HI41:HP41"/>
    <mergeCell ref="XDI45:XDP45"/>
    <mergeCell ref="XDQ45:XDX45"/>
    <mergeCell ref="XDY45:XEF45"/>
    <mergeCell ref="XEG45:XEN45"/>
    <mergeCell ref="XEO45:XEV45"/>
    <mergeCell ref="XEW45:XFD45"/>
    <mergeCell ref="Q41:X41"/>
    <mergeCell ref="Y41:AF41"/>
    <mergeCell ref="AG41:AN41"/>
    <mergeCell ref="AO41:AV41"/>
    <mergeCell ref="AW41:BD41"/>
    <mergeCell ref="BE41:BL41"/>
    <mergeCell ref="BM41:BT41"/>
    <mergeCell ref="BU41:CB41"/>
    <mergeCell ref="CC41:CJ41"/>
    <mergeCell ref="CK41:CR41"/>
    <mergeCell ref="CS41:CZ41"/>
    <mergeCell ref="DA41:DH41"/>
    <mergeCell ref="DI41:DP41"/>
    <mergeCell ref="DQ41:DX41"/>
    <mergeCell ref="DY41:EF41"/>
    <mergeCell ref="EG41:EN41"/>
    <mergeCell ref="EO41:EV41"/>
    <mergeCell ref="XAO45:XAV45"/>
    <mergeCell ref="XAW45:XBD45"/>
    <mergeCell ref="XBE45:XBL45"/>
    <mergeCell ref="XBM45:XBT45"/>
    <mergeCell ref="XBU45:XCB45"/>
    <mergeCell ref="XCC45:XCJ45"/>
    <mergeCell ref="XCK45:XCR45"/>
    <mergeCell ref="XCS45:XCZ45"/>
    <mergeCell ref="XDA45:XDH45"/>
    <mergeCell ref="WXU45:WYB45"/>
    <mergeCell ref="WYC45:WYJ45"/>
    <mergeCell ref="WYK45:WYR45"/>
    <mergeCell ref="WYS45:WYZ45"/>
    <mergeCell ref="WZA45:WZH45"/>
    <mergeCell ref="WZI45:WZP45"/>
    <mergeCell ref="WZQ45:WZX45"/>
    <mergeCell ref="WZY45:XAF45"/>
    <mergeCell ref="XAG45:XAN45"/>
    <mergeCell ref="WVA45:WVH45"/>
    <mergeCell ref="WVI45:WVP45"/>
    <mergeCell ref="WVQ45:WVX45"/>
    <mergeCell ref="WVY45:WWF45"/>
    <mergeCell ref="WWG45:WWN45"/>
    <mergeCell ref="WWO45:WWV45"/>
    <mergeCell ref="WWW45:WXD45"/>
    <mergeCell ref="WXE45:WXL45"/>
    <mergeCell ref="WXM45:WXT45"/>
    <mergeCell ref="WSG45:WSN45"/>
    <mergeCell ref="WSO45:WSV45"/>
    <mergeCell ref="WSW45:WTD45"/>
    <mergeCell ref="WTE45:WTL45"/>
    <mergeCell ref="WTM45:WTT45"/>
    <mergeCell ref="WTU45:WUB45"/>
    <mergeCell ref="WUC45:WUJ45"/>
    <mergeCell ref="WUK45:WUR45"/>
    <mergeCell ref="WUS45:WUZ45"/>
    <mergeCell ref="WPM45:WPT45"/>
    <mergeCell ref="WPU45:WQB45"/>
    <mergeCell ref="WQC45:WQJ45"/>
    <mergeCell ref="WQK45:WQR45"/>
    <mergeCell ref="WQS45:WQZ45"/>
    <mergeCell ref="WRA45:WRH45"/>
    <mergeCell ref="WRI45:WRP45"/>
    <mergeCell ref="WRQ45:WRX45"/>
    <mergeCell ref="WRY45:WSF45"/>
    <mergeCell ref="WMS45:WMZ45"/>
    <mergeCell ref="WNA45:WNH45"/>
    <mergeCell ref="WNI45:WNP45"/>
    <mergeCell ref="WNQ45:WNX45"/>
    <mergeCell ref="WNY45:WOF45"/>
    <mergeCell ref="WOG45:WON45"/>
    <mergeCell ref="WOO45:WOV45"/>
    <mergeCell ref="WOW45:WPD45"/>
    <mergeCell ref="WPE45:WPL45"/>
    <mergeCell ref="WJY45:WKF45"/>
    <mergeCell ref="WKG45:WKN45"/>
    <mergeCell ref="WKO45:WKV45"/>
    <mergeCell ref="WKW45:WLD45"/>
    <mergeCell ref="WLE45:WLL45"/>
    <mergeCell ref="WLM45:WLT45"/>
    <mergeCell ref="WLU45:WMB45"/>
    <mergeCell ref="WMC45:WMJ45"/>
    <mergeCell ref="WMK45:WMR45"/>
    <mergeCell ref="WHE45:WHL45"/>
    <mergeCell ref="WHM45:WHT45"/>
    <mergeCell ref="WHU45:WIB45"/>
    <mergeCell ref="WIC45:WIJ45"/>
    <mergeCell ref="WIK45:WIR45"/>
    <mergeCell ref="WIS45:WIZ45"/>
    <mergeCell ref="WJA45:WJH45"/>
    <mergeCell ref="WJI45:WJP45"/>
    <mergeCell ref="WJQ45:WJX45"/>
    <mergeCell ref="WEK45:WER45"/>
    <mergeCell ref="WES45:WEZ45"/>
    <mergeCell ref="WFA45:WFH45"/>
    <mergeCell ref="WFI45:WFP45"/>
    <mergeCell ref="WFQ45:WFX45"/>
    <mergeCell ref="WFY45:WGF45"/>
    <mergeCell ref="WGG45:WGN45"/>
    <mergeCell ref="WGO45:WGV45"/>
    <mergeCell ref="WGW45:WHD45"/>
    <mergeCell ref="WBQ45:WBX45"/>
    <mergeCell ref="WBY45:WCF45"/>
    <mergeCell ref="WCG45:WCN45"/>
    <mergeCell ref="WCO45:WCV45"/>
    <mergeCell ref="WCW45:WDD45"/>
    <mergeCell ref="WDE45:WDL45"/>
    <mergeCell ref="WDM45:WDT45"/>
    <mergeCell ref="WDU45:WEB45"/>
    <mergeCell ref="WEC45:WEJ45"/>
    <mergeCell ref="VYW45:VZD45"/>
    <mergeCell ref="VZE45:VZL45"/>
    <mergeCell ref="VZM45:VZT45"/>
    <mergeCell ref="VZU45:WAB45"/>
    <mergeCell ref="WAC45:WAJ45"/>
    <mergeCell ref="WAK45:WAR45"/>
    <mergeCell ref="WAS45:WAZ45"/>
    <mergeCell ref="WBA45:WBH45"/>
    <mergeCell ref="WBI45:WBP45"/>
    <mergeCell ref="VWC45:VWJ45"/>
    <mergeCell ref="VWK45:VWR45"/>
    <mergeCell ref="VWS45:VWZ45"/>
    <mergeCell ref="VXA45:VXH45"/>
    <mergeCell ref="VXI45:VXP45"/>
    <mergeCell ref="VXQ45:VXX45"/>
    <mergeCell ref="VXY45:VYF45"/>
    <mergeCell ref="VYG45:VYN45"/>
    <mergeCell ref="VYO45:VYV45"/>
    <mergeCell ref="VTI45:VTP45"/>
    <mergeCell ref="VTQ45:VTX45"/>
    <mergeCell ref="VTY45:VUF45"/>
    <mergeCell ref="VUG45:VUN45"/>
    <mergeCell ref="VUO45:VUV45"/>
    <mergeCell ref="VUW45:VVD45"/>
    <mergeCell ref="VVE45:VVL45"/>
    <mergeCell ref="VVM45:VVT45"/>
    <mergeCell ref="VVU45:VWB45"/>
    <mergeCell ref="VQO45:VQV45"/>
    <mergeCell ref="VQW45:VRD45"/>
    <mergeCell ref="VRE45:VRL45"/>
    <mergeCell ref="VRM45:VRT45"/>
    <mergeCell ref="VRU45:VSB45"/>
    <mergeCell ref="VSC45:VSJ45"/>
    <mergeCell ref="VSK45:VSR45"/>
    <mergeCell ref="VSS45:VSZ45"/>
    <mergeCell ref="VTA45:VTH45"/>
    <mergeCell ref="VNU45:VOB45"/>
    <mergeCell ref="VOC45:VOJ45"/>
    <mergeCell ref="VOK45:VOR45"/>
    <mergeCell ref="VOS45:VOZ45"/>
    <mergeCell ref="VPA45:VPH45"/>
    <mergeCell ref="VPI45:VPP45"/>
    <mergeCell ref="VPQ45:VPX45"/>
    <mergeCell ref="VPY45:VQF45"/>
    <mergeCell ref="VQG45:VQN45"/>
    <mergeCell ref="VLA45:VLH45"/>
    <mergeCell ref="VLI45:VLP45"/>
    <mergeCell ref="VLQ45:VLX45"/>
    <mergeCell ref="VLY45:VMF45"/>
    <mergeCell ref="VMG45:VMN45"/>
    <mergeCell ref="VMO45:VMV45"/>
    <mergeCell ref="VMW45:VND45"/>
    <mergeCell ref="VNE45:VNL45"/>
    <mergeCell ref="VNM45:VNT45"/>
    <mergeCell ref="VIG45:VIN45"/>
    <mergeCell ref="VIO45:VIV45"/>
    <mergeCell ref="VIW45:VJD45"/>
    <mergeCell ref="VJE45:VJL45"/>
    <mergeCell ref="VJM45:VJT45"/>
    <mergeCell ref="VJU45:VKB45"/>
    <mergeCell ref="VKC45:VKJ45"/>
    <mergeCell ref="VKK45:VKR45"/>
    <mergeCell ref="VKS45:VKZ45"/>
    <mergeCell ref="VFM45:VFT45"/>
    <mergeCell ref="VFU45:VGB45"/>
    <mergeCell ref="VGC45:VGJ45"/>
    <mergeCell ref="VGK45:VGR45"/>
    <mergeCell ref="VGS45:VGZ45"/>
    <mergeCell ref="VHA45:VHH45"/>
    <mergeCell ref="VHI45:VHP45"/>
    <mergeCell ref="VHQ45:VHX45"/>
    <mergeCell ref="VHY45:VIF45"/>
    <mergeCell ref="VCS45:VCZ45"/>
    <mergeCell ref="VDA45:VDH45"/>
    <mergeCell ref="VDI45:VDP45"/>
    <mergeCell ref="VDQ45:VDX45"/>
    <mergeCell ref="VDY45:VEF45"/>
    <mergeCell ref="VEG45:VEN45"/>
    <mergeCell ref="VEO45:VEV45"/>
    <mergeCell ref="VEW45:VFD45"/>
    <mergeCell ref="VFE45:VFL45"/>
    <mergeCell ref="UZY45:VAF45"/>
    <mergeCell ref="VAG45:VAN45"/>
    <mergeCell ref="VAO45:VAV45"/>
    <mergeCell ref="VAW45:VBD45"/>
    <mergeCell ref="VBE45:VBL45"/>
    <mergeCell ref="VBM45:VBT45"/>
    <mergeCell ref="VBU45:VCB45"/>
    <mergeCell ref="VCC45:VCJ45"/>
    <mergeCell ref="VCK45:VCR45"/>
    <mergeCell ref="UXE45:UXL45"/>
    <mergeCell ref="UXM45:UXT45"/>
    <mergeCell ref="UXU45:UYB45"/>
    <mergeCell ref="UYC45:UYJ45"/>
    <mergeCell ref="UYK45:UYR45"/>
    <mergeCell ref="UYS45:UYZ45"/>
    <mergeCell ref="UZA45:UZH45"/>
    <mergeCell ref="UZI45:UZP45"/>
    <mergeCell ref="UZQ45:UZX45"/>
    <mergeCell ref="UUK45:UUR45"/>
    <mergeCell ref="UUS45:UUZ45"/>
    <mergeCell ref="UVA45:UVH45"/>
    <mergeCell ref="UVI45:UVP45"/>
    <mergeCell ref="UVQ45:UVX45"/>
    <mergeCell ref="UVY45:UWF45"/>
    <mergeCell ref="UWG45:UWN45"/>
    <mergeCell ref="UWO45:UWV45"/>
    <mergeCell ref="UWW45:UXD45"/>
    <mergeCell ref="URQ45:URX45"/>
    <mergeCell ref="URY45:USF45"/>
    <mergeCell ref="USG45:USN45"/>
    <mergeCell ref="USO45:USV45"/>
    <mergeCell ref="USW45:UTD45"/>
    <mergeCell ref="UTE45:UTL45"/>
    <mergeCell ref="UTM45:UTT45"/>
    <mergeCell ref="UTU45:UUB45"/>
    <mergeCell ref="UUC45:UUJ45"/>
    <mergeCell ref="UOW45:UPD45"/>
    <mergeCell ref="UPE45:UPL45"/>
    <mergeCell ref="UPM45:UPT45"/>
    <mergeCell ref="UPU45:UQB45"/>
    <mergeCell ref="UQC45:UQJ45"/>
    <mergeCell ref="UQK45:UQR45"/>
    <mergeCell ref="UQS45:UQZ45"/>
    <mergeCell ref="URA45:URH45"/>
    <mergeCell ref="URI45:URP45"/>
    <mergeCell ref="UMC45:UMJ45"/>
    <mergeCell ref="UMK45:UMR45"/>
    <mergeCell ref="UMS45:UMZ45"/>
    <mergeCell ref="UNA45:UNH45"/>
    <mergeCell ref="UNI45:UNP45"/>
    <mergeCell ref="UNQ45:UNX45"/>
    <mergeCell ref="UNY45:UOF45"/>
    <mergeCell ref="UOG45:UON45"/>
    <mergeCell ref="UOO45:UOV45"/>
    <mergeCell ref="UJI45:UJP45"/>
    <mergeCell ref="UJQ45:UJX45"/>
    <mergeCell ref="UJY45:UKF45"/>
    <mergeCell ref="UKG45:UKN45"/>
    <mergeCell ref="UKO45:UKV45"/>
    <mergeCell ref="UKW45:ULD45"/>
    <mergeCell ref="ULE45:ULL45"/>
    <mergeCell ref="ULM45:ULT45"/>
    <mergeCell ref="ULU45:UMB45"/>
    <mergeCell ref="UGO45:UGV45"/>
    <mergeCell ref="UGW45:UHD45"/>
    <mergeCell ref="UHE45:UHL45"/>
    <mergeCell ref="UHM45:UHT45"/>
    <mergeCell ref="UHU45:UIB45"/>
    <mergeCell ref="UIC45:UIJ45"/>
    <mergeCell ref="UIK45:UIR45"/>
    <mergeCell ref="UIS45:UIZ45"/>
    <mergeCell ref="UJA45:UJH45"/>
    <mergeCell ref="UDU45:UEB45"/>
    <mergeCell ref="UEC45:UEJ45"/>
    <mergeCell ref="UEK45:UER45"/>
    <mergeCell ref="UES45:UEZ45"/>
    <mergeCell ref="UFA45:UFH45"/>
    <mergeCell ref="UFI45:UFP45"/>
    <mergeCell ref="UFQ45:UFX45"/>
    <mergeCell ref="UFY45:UGF45"/>
    <mergeCell ref="UGG45:UGN45"/>
    <mergeCell ref="UBA45:UBH45"/>
    <mergeCell ref="UBI45:UBP45"/>
    <mergeCell ref="UBQ45:UBX45"/>
    <mergeCell ref="UBY45:UCF45"/>
    <mergeCell ref="UCG45:UCN45"/>
    <mergeCell ref="UCO45:UCV45"/>
    <mergeCell ref="UCW45:UDD45"/>
    <mergeCell ref="UDE45:UDL45"/>
    <mergeCell ref="UDM45:UDT45"/>
    <mergeCell ref="TYG45:TYN45"/>
    <mergeCell ref="TYO45:TYV45"/>
    <mergeCell ref="TYW45:TZD45"/>
    <mergeCell ref="TZE45:TZL45"/>
    <mergeCell ref="TZM45:TZT45"/>
    <mergeCell ref="TZU45:UAB45"/>
    <mergeCell ref="UAC45:UAJ45"/>
    <mergeCell ref="UAK45:UAR45"/>
    <mergeCell ref="UAS45:UAZ45"/>
    <mergeCell ref="TVM45:TVT45"/>
    <mergeCell ref="TVU45:TWB45"/>
    <mergeCell ref="TWC45:TWJ45"/>
    <mergeCell ref="TWK45:TWR45"/>
    <mergeCell ref="TWS45:TWZ45"/>
    <mergeCell ref="TXA45:TXH45"/>
    <mergeCell ref="TXI45:TXP45"/>
    <mergeCell ref="TXQ45:TXX45"/>
    <mergeCell ref="TXY45:TYF45"/>
    <mergeCell ref="TSS45:TSZ45"/>
    <mergeCell ref="TTA45:TTH45"/>
    <mergeCell ref="TTI45:TTP45"/>
    <mergeCell ref="TTQ45:TTX45"/>
    <mergeCell ref="TTY45:TUF45"/>
    <mergeCell ref="TUG45:TUN45"/>
    <mergeCell ref="TUO45:TUV45"/>
    <mergeCell ref="TUW45:TVD45"/>
    <mergeCell ref="TVE45:TVL45"/>
    <mergeCell ref="TPY45:TQF45"/>
    <mergeCell ref="TQG45:TQN45"/>
    <mergeCell ref="TQO45:TQV45"/>
    <mergeCell ref="TQW45:TRD45"/>
    <mergeCell ref="TRE45:TRL45"/>
    <mergeCell ref="TRM45:TRT45"/>
    <mergeCell ref="TRU45:TSB45"/>
    <mergeCell ref="TSC45:TSJ45"/>
    <mergeCell ref="TSK45:TSR45"/>
    <mergeCell ref="TNE45:TNL45"/>
    <mergeCell ref="TNM45:TNT45"/>
    <mergeCell ref="TNU45:TOB45"/>
    <mergeCell ref="TOC45:TOJ45"/>
    <mergeCell ref="TOK45:TOR45"/>
    <mergeCell ref="TOS45:TOZ45"/>
    <mergeCell ref="TPA45:TPH45"/>
    <mergeCell ref="TPI45:TPP45"/>
    <mergeCell ref="TPQ45:TPX45"/>
    <mergeCell ref="TKK45:TKR45"/>
    <mergeCell ref="TKS45:TKZ45"/>
    <mergeCell ref="TLA45:TLH45"/>
    <mergeCell ref="TLI45:TLP45"/>
    <mergeCell ref="TLQ45:TLX45"/>
    <mergeCell ref="TLY45:TMF45"/>
    <mergeCell ref="TMG45:TMN45"/>
    <mergeCell ref="TMO45:TMV45"/>
    <mergeCell ref="TMW45:TND45"/>
    <mergeCell ref="THQ45:THX45"/>
    <mergeCell ref="THY45:TIF45"/>
    <mergeCell ref="TIG45:TIN45"/>
    <mergeCell ref="TIO45:TIV45"/>
    <mergeCell ref="TIW45:TJD45"/>
    <mergeCell ref="TJE45:TJL45"/>
    <mergeCell ref="TJM45:TJT45"/>
    <mergeCell ref="TJU45:TKB45"/>
    <mergeCell ref="TKC45:TKJ45"/>
    <mergeCell ref="TEW45:TFD45"/>
    <mergeCell ref="TFE45:TFL45"/>
    <mergeCell ref="TFM45:TFT45"/>
    <mergeCell ref="TFU45:TGB45"/>
    <mergeCell ref="TGC45:TGJ45"/>
    <mergeCell ref="TGK45:TGR45"/>
    <mergeCell ref="TGS45:TGZ45"/>
    <mergeCell ref="THA45:THH45"/>
    <mergeCell ref="THI45:THP45"/>
    <mergeCell ref="TCC45:TCJ45"/>
    <mergeCell ref="TCK45:TCR45"/>
    <mergeCell ref="TCS45:TCZ45"/>
    <mergeCell ref="TDA45:TDH45"/>
    <mergeCell ref="TDI45:TDP45"/>
    <mergeCell ref="TDQ45:TDX45"/>
    <mergeCell ref="TDY45:TEF45"/>
    <mergeCell ref="TEG45:TEN45"/>
    <mergeCell ref="TEO45:TEV45"/>
    <mergeCell ref="SZI45:SZP45"/>
    <mergeCell ref="SZQ45:SZX45"/>
    <mergeCell ref="SZY45:TAF45"/>
    <mergeCell ref="TAG45:TAN45"/>
    <mergeCell ref="TAO45:TAV45"/>
    <mergeCell ref="TAW45:TBD45"/>
    <mergeCell ref="TBE45:TBL45"/>
    <mergeCell ref="TBM45:TBT45"/>
    <mergeCell ref="TBU45:TCB45"/>
    <mergeCell ref="SWO45:SWV45"/>
    <mergeCell ref="SWW45:SXD45"/>
    <mergeCell ref="SXE45:SXL45"/>
    <mergeCell ref="SXM45:SXT45"/>
    <mergeCell ref="SXU45:SYB45"/>
    <mergeCell ref="SYC45:SYJ45"/>
    <mergeCell ref="SYK45:SYR45"/>
    <mergeCell ref="SYS45:SYZ45"/>
    <mergeCell ref="SZA45:SZH45"/>
    <mergeCell ref="STU45:SUB45"/>
    <mergeCell ref="SUC45:SUJ45"/>
    <mergeCell ref="SUK45:SUR45"/>
    <mergeCell ref="SUS45:SUZ45"/>
    <mergeCell ref="SVA45:SVH45"/>
    <mergeCell ref="SVI45:SVP45"/>
    <mergeCell ref="SVQ45:SVX45"/>
    <mergeCell ref="SVY45:SWF45"/>
    <mergeCell ref="SWG45:SWN45"/>
    <mergeCell ref="SRA45:SRH45"/>
    <mergeCell ref="SRI45:SRP45"/>
    <mergeCell ref="SRQ45:SRX45"/>
    <mergeCell ref="SRY45:SSF45"/>
    <mergeCell ref="SSG45:SSN45"/>
    <mergeCell ref="SSO45:SSV45"/>
    <mergeCell ref="SSW45:STD45"/>
    <mergeCell ref="STE45:STL45"/>
    <mergeCell ref="STM45:STT45"/>
    <mergeCell ref="SOG45:SON45"/>
    <mergeCell ref="SOO45:SOV45"/>
    <mergeCell ref="SOW45:SPD45"/>
    <mergeCell ref="SPE45:SPL45"/>
    <mergeCell ref="SPM45:SPT45"/>
    <mergeCell ref="SPU45:SQB45"/>
    <mergeCell ref="SQC45:SQJ45"/>
    <mergeCell ref="SQK45:SQR45"/>
    <mergeCell ref="SQS45:SQZ45"/>
    <mergeCell ref="SLM45:SLT45"/>
    <mergeCell ref="SLU45:SMB45"/>
    <mergeCell ref="SMC45:SMJ45"/>
    <mergeCell ref="SMK45:SMR45"/>
    <mergeCell ref="SMS45:SMZ45"/>
    <mergeCell ref="SNA45:SNH45"/>
    <mergeCell ref="SNI45:SNP45"/>
    <mergeCell ref="SNQ45:SNX45"/>
    <mergeCell ref="SNY45:SOF45"/>
    <mergeCell ref="SIS45:SIZ45"/>
    <mergeCell ref="SJA45:SJH45"/>
    <mergeCell ref="SJI45:SJP45"/>
    <mergeCell ref="SJQ45:SJX45"/>
    <mergeCell ref="SJY45:SKF45"/>
    <mergeCell ref="SKG45:SKN45"/>
    <mergeCell ref="SKO45:SKV45"/>
    <mergeCell ref="SKW45:SLD45"/>
    <mergeCell ref="SLE45:SLL45"/>
    <mergeCell ref="SFY45:SGF45"/>
    <mergeCell ref="SGG45:SGN45"/>
    <mergeCell ref="SGO45:SGV45"/>
    <mergeCell ref="SGW45:SHD45"/>
    <mergeCell ref="SHE45:SHL45"/>
    <mergeCell ref="SHM45:SHT45"/>
    <mergeCell ref="SHU45:SIB45"/>
    <mergeCell ref="SIC45:SIJ45"/>
    <mergeCell ref="SIK45:SIR45"/>
    <mergeCell ref="SDE45:SDL45"/>
    <mergeCell ref="SDM45:SDT45"/>
    <mergeCell ref="SDU45:SEB45"/>
    <mergeCell ref="SEC45:SEJ45"/>
    <mergeCell ref="SEK45:SER45"/>
    <mergeCell ref="SES45:SEZ45"/>
    <mergeCell ref="SFA45:SFH45"/>
    <mergeCell ref="SFI45:SFP45"/>
    <mergeCell ref="SFQ45:SFX45"/>
    <mergeCell ref="SAK45:SAR45"/>
    <mergeCell ref="SAS45:SAZ45"/>
    <mergeCell ref="SBA45:SBH45"/>
    <mergeCell ref="SBI45:SBP45"/>
    <mergeCell ref="SBQ45:SBX45"/>
    <mergeCell ref="SBY45:SCF45"/>
    <mergeCell ref="SCG45:SCN45"/>
    <mergeCell ref="SCO45:SCV45"/>
    <mergeCell ref="SCW45:SDD45"/>
    <mergeCell ref="RXQ45:RXX45"/>
    <mergeCell ref="RXY45:RYF45"/>
    <mergeCell ref="RYG45:RYN45"/>
    <mergeCell ref="RYO45:RYV45"/>
    <mergeCell ref="RYW45:RZD45"/>
    <mergeCell ref="RZE45:RZL45"/>
    <mergeCell ref="RZM45:RZT45"/>
    <mergeCell ref="RZU45:SAB45"/>
    <mergeCell ref="SAC45:SAJ45"/>
    <mergeCell ref="RUW45:RVD45"/>
    <mergeCell ref="RVE45:RVL45"/>
    <mergeCell ref="RVM45:RVT45"/>
    <mergeCell ref="RVU45:RWB45"/>
    <mergeCell ref="RWC45:RWJ45"/>
    <mergeCell ref="RWK45:RWR45"/>
    <mergeCell ref="RWS45:RWZ45"/>
    <mergeCell ref="RXA45:RXH45"/>
    <mergeCell ref="RXI45:RXP45"/>
    <mergeCell ref="RSC45:RSJ45"/>
    <mergeCell ref="RSK45:RSR45"/>
    <mergeCell ref="RSS45:RSZ45"/>
    <mergeCell ref="RTA45:RTH45"/>
    <mergeCell ref="RTI45:RTP45"/>
    <mergeCell ref="RTQ45:RTX45"/>
    <mergeCell ref="RTY45:RUF45"/>
    <mergeCell ref="RUG45:RUN45"/>
    <mergeCell ref="RUO45:RUV45"/>
    <mergeCell ref="RPI45:RPP45"/>
    <mergeCell ref="RPQ45:RPX45"/>
    <mergeCell ref="RPY45:RQF45"/>
    <mergeCell ref="RQG45:RQN45"/>
    <mergeCell ref="RQO45:RQV45"/>
    <mergeCell ref="RQW45:RRD45"/>
    <mergeCell ref="RRE45:RRL45"/>
    <mergeCell ref="RRM45:RRT45"/>
    <mergeCell ref="RRU45:RSB45"/>
    <mergeCell ref="RMO45:RMV45"/>
    <mergeCell ref="RMW45:RND45"/>
    <mergeCell ref="RNE45:RNL45"/>
    <mergeCell ref="RNM45:RNT45"/>
    <mergeCell ref="RNU45:ROB45"/>
    <mergeCell ref="ROC45:ROJ45"/>
    <mergeCell ref="ROK45:ROR45"/>
    <mergeCell ref="ROS45:ROZ45"/>
    <mergeCell ref="RPA45:RPH45"/>
    <mergeCell ref="RJU45:RKB45"/>
    <mergeCell ref="RKC45:RKJ45"/>
    <mergeCell ref="RKK45:RKR45"/>
    <mergeCell ref="RKS45:RKZ45"/>
    <mergeCell ref="RLA45:RLH45"/>
    <mergeCell ref="RLI45:RLP45"/>
    <mergeCell ref="RLQ45:RLX45"/>
    <mergeCell ref="RLY45:RMF45"/>
    <mergeCell ref="RMG45:RMN45"/>
    <mergeCell ref="RHA45:RHH45"/>
    <mergeCell ref="RHI45:RHP45"/>
    <mergeCell ref="RHQ45:RHX45"/>
    <mergeCell ref="RHY45:RIF45"/>
    <mergeCell ref="RIG45:RIN45"/>
    <mergeCell ref="RIO45:RIV45"/>
    <mergeCell ref="RIW45:RJD45"/>
    <mergeCell ref="RJE45:RJL45"/>
    <mergeCell ref="RJM45:RJT45"/>
    <mergeCell ref="REG45:REN45"/>
    <mergeCell ref="REO45:REV45"/>
    <mergeCell ref="REW45:RFD45"/>
    <mergeCell ref="RFE45:RFL45"/>
    <mergeCell ref="RFM45:RFT45"/>
    <mergeCell ref="RFU45:RGB45"/>
    <mergeCell ref="RGC45:RGJ45"/>
    <mergeCell ref="RGK45:RGR45"/>
    <mergeCell ref="RGS45:RGZ45"/>
    <mergeCell ref="RBM45:RBT45"/>
    <mergeCell ref="RBU45:RCB45"/>
    <mergeCell ref="RCC45:RCJ45"/>
    <mergeCell ref="RCK45:RCR45"/>
    <mergeCell ref="RCS45:RCZ45"/>
    <mergeCell ref="RDA45:RDH45"/>
    <mergeCell ref="RDI45:RDP45"/>
    <mergeCell ref="RDQ45:RDX45"/>
    <mergeCell ref="RDY45:REF45"/>
    <mergeCell ref="QYS45:QYZ45"/>
    <mergeCell ref="QZA45:QZH45"/>
    <mergeCell ref="QZI45:QZP45"/>
    <mergeCell ref="QZQ45:QZX45"/>
    <mergeCell ref="QZY45:RAF45"/>
    <mergeCell ref="RAG45:RAN45"/>
    <mergeCell ref="RAO45:RAV45"/>
    <mergeCell ref="RAW45:RBD45"/>
    <mergeCell ref="RBE45:RBL45"/>
    <mergeCell ref="QVY45:QWF45"/>
    <mergeCell ref="QWG45:QWN45"/>
    <mergeCell ref="QWO45:QWV45"/>
    <mergeCell ref="QWW45:QXD45"/>
    <mergeCell ref="QXE45:QXL45"/>
    <mergeCell ref="QXM45:QXT45"/>
    <mergeCell ref="QXU45:QYB45"/>
    <mergeCell ref="QYC45:QYJ45"/>
    <mergeCell ref="QYK45:QYR45"/>
    <mergeCell ref="QTE45:QTL45"/>
    <mergeCell ref="QTM45:QTT45"/>
    <mergeCell ref="QTU45:QUB45"/>
    <mergeCell ref="QUC45:QUJ45"/>
    <mergeCell ref="QUK45:QUR45"/>
    <mergeCell ref="QUS45:QUZ45"/>
    <mergeCell ref="QVA45:QVH45"/>
    <mergeCell ref="QVI45:QVP45"/>
    <mergeCell ref="QVQ45:QVX45"/>
    <mergeCell ref="QQK45:QQR45"/>
    <mergeCell ref="QQS45:QQZ45"/>
    <mergeCell ref="QRA45:QRH45"/>
    <mergeCell ref="QRI45:QRP45"/>
    <mergeCell ref="QRQ45:QRX45"/>
    <mergeCell ref="QRY45:QSF45"/>
    <mergeCell ref="QSG45:QSN45"/>
    <mergeCell ref="QSO45:QSV45"/>
    <mergeCell ref="QSW45:QTD45"/>
    <mergeCell ref="QNQ45:QNX45"/>
    <mergeCell ref="QNY45:QOF45"/>
    <mergeCell ref="QOG45:QON45"/>
    <mergeCell ref="QOO45:QOV45"/>
    <mergeCell ref="QOW45:QPD45"/>
    <mergeCell ref="QPE45:QPL45"/>
    <mergeCell ref="QPM45:QPT45"/>
    <mergeCell ref="QPU45:QQB45"/>
    <mergeCell ref="QQC45:QQJ45"/>
    <mergeCell ref="QKW45:QLD45"/>
    <mergeCell ref="QLE45:QLL45"/>
    <mergeCell ref="QLM45:QLT45"/>
    <mergeCell ref="QLU45:QMB45"/>
    <mergeCell ref="QMC45:QMJ45"/>
    <mergeCell ref="QMK45:QMR45"/>
    <mergeCell ref="QMS45:QMZ45"/>
    <mergeCell ref="QNA45:QNH45"/>
    <mergeCell ref="QNI45:QNP45"/>
    <mergeCell ref="QIC45:QIJ45"/>
    <mergeCell ref="QIK45:QIR45"/>
    <mergeCell ref="QIS45:QIZ45"/>
    <mergeCell ref="QJA45:QJH45"/>
    <mergeCell ref="QJI45:QJP45"/>
    <mergeCell ref="QJQ45:QJX45"/>
    <mergeCell ref="QJY45:QKF45"/>
    <mergeCell ref="QKG45:QKN45"/>
    <mergeCell ref="QKO45:QKV45"/>
    <mergeCell ref="QFI45:QFP45"/>
    <mergeCell ref="QFQ45:QFX45"/>
    <mergeCell ref="QFY45:QGF45"/>
    <mergeCell ref="QGG45:QGN45"/>
    <mergeCell ref="QGO45:QGV45"/>
    <mergeCell ref="QGW45:QHD45"/>
    <mergeCell ref="QHE45:QHL45"/>
    <mergeCell ref="QHM45:QHT45"/>
    <mergeCell ref="QHU45:QIB45"/>
    <mergeCell ref="QCO45:QCV45"/>
    <mergeCell ref="QCW45:QDD45"/>
    <mergeCell ref="QDE45:QDL45"/>
    <mergeCell ref="QDM45:QDT45"/>
    <mergeCell ref="QDU45:QEB45"/>
    <mergeCell ref="QEC45:QEJ45"/>
    <mergeCell ref="QEK45:QER45"/>
    <mergeCell ref="QES45:QEZ45"/>
    <mergeCell ref="QFA45:QFH45"/>
    <mergeCell ref="PZU45:QAB45"/>
    <mergeCell ref="QAC45:QAJ45"/>
    <mergeCell ref="QAK45:QAR45"/>
    <mergeCell ref="QAS45:QAZ45"/>
    <mergeCell ref="QBA45:QBH45"/>
    <mergeCell ref="QBI45:QBP45"/>
    <mergeCell ref="QBQ45:QBX45"/>
    <mergeCell ref="QBY45:QCF45"/>
    <mergeCell ref="QCG45:QCN45"/>
    <mergeCell ref="PXA45:PXH45"/>
    <mergeCell ref="PXI45:PXP45"/>
    <mergeCell ref="PXQ45:PXX45"/>
    <mergeCell ref="PXY45:PYF45"/>
    <mergeCell ref="PYG45:PYN45"/>
    <mergeCell ref="PYO45:PYV45"/>
    <mergeCell ref="PYW45:PZD45"/>
    <mergeCell ref="PZE45:PZL45"/>
    <mergeCell ref="PZM45:PZT45"/>
    <mergeCell ref="PUG45:PUN45"/>
    <mergeCell ref="PUO45:PUV45"/>
    <mergeCell ref="PUW45:PVD45"/>
    <mergeCell ref="PVE45:PVL45"/>
    <mergeCell ref="PVM45:PVT45"/>
    <mergeCell ref="PVU45:PWB45"/>
    <mergeCell ref="PWC45:PWJ45"/>
    <mergeCell ref="PWK45:PWR45"/>
    <mergeCell ref="PWS45:PWZ45"/>
    <mergeCell ref="PRM45:PRT45"/>
    <mergeCell ref="PRU45:PSB45"/>
    <mergeCell ref="PSC45:PSJ45"/>
    <mergeCell ref="PSK45:PSR45"/>
    <mergeCell ref="PSS45:PSZ45"/>
    <mergeCell ref="PTA45:PTH45"/>
    <mergeCell ref="PTI45:PTP45"/>
    <mergeCell ref="PTQ45:PTX45"/>
    <mergeCell ref="PTY45:PUF45"/>
    <mergeCell ref="POS45:POZ45"/>
    <mergeCell ref="PPA45:PPH45"/>
    <mergeCell ref="PPI45:PPP45"/>
    <mergeCell ref="PPQ45:PPX45"/>
    <mergeCell ref="PPY45:PQF45"/>
    <mergeCell ref="PQG45:PQN45"/>
    <mergeCell ref="PQO45:PQV45"/>
    <mergeCell ref="PQW45:PRD45"/>
    <mergeCell ref="PRE45:PRL45"/>
    <mergeCell ref="PLY45:PMF45"/>
    <mergeCell ref="PMG45:PMN45"/>
    <mergeCell ref="PMO45:PMV45"/>
    <mergeCell ref="PMW45:PND45"/>
    <mergeCell ref="PNE45:PNL45"/>
    <mergeCell ref="PNM45:PNT45"/>
    <mergeCell ref="PNU45:POB45"/>
    <mergeCell ref="POC45:POJ45"/>
    <mergeCell ref="POK45:POR45"/>
    <mergeCell ref="PJE45:PJL45"/>
    <mergeCell ref="PJM45:PJT45"/>
    <mergeCell ref="PJU45:PKB45"/>
    <mergeCell ref="PKC45:PKJ45"/>
    <mergeCell ref="PKK45:PKR45"/>
    <mergeCell ref="PKS45:PKZ45"/>
    <mergeCell ref="PLA45:PLH45"/>
    <mergeCell ref="PLI45:PLP45"/>
    <mergeCell ref="PLQ45:PLX45"/>
    <mergeCell ref="PGK45:PGR45"/>
    <mergeCell ref="PGS45:PGZ45"/>
    <mergeCell ref="PHA45:PHH45"/>
    <mergeCell ref="PHI45:PHP45"/>
    <mergeCell ref="PHQ45:PHX45"/>
    <mergeCell ref="PHY45:PIF45"/>
    <mergeCell ref="PIG45:PIN45"/>
    <mergeCell ref="PIO45:PIV45"/>
    <mergeCell ref="PIW45:PJD45"/>
    <mergeCell ref="PDQ45:PDX45"/>
    <mergeCell ref="PDY45:PEF45"/>
    <mergeCell ref="PEG45:PEN45"/>
    <mergeCell ref="PEO45:PEV45"/>
    <mergeCell ref="PEW45:PFD45"/>
    <mergeCell ref="PFE45:PFL45"/>
    <mergeCell ref="PFM45:PFT45"/>
    <mergeCell ref="PFU45:PGB45"/>
    <mergeCell ref="PGC45:PGJ45"/>
    <mergeCell ref="PAW45:PBD45"/>
    <mergeCell ref="PBE45:PBL45"/>
    <mergeCell ref="PBM45:PBT45"/>
    <mergeCell ref="PBU45:PCB45"/>
    <mergeCell ref="PCC45:PCJ45"/>
    <mergeCell ref="PCK45:PCR45"/>
    <mergeCell ref="PCS45:PCZ45"/>
    <mergeCell ref="PDA45:PDH45"/>
    <mergeCell ref="PDI45:PDP45"/>
    <mergeCell ref="OYC45:OYJ45"/>
    <mergeCell ref="OYK45:OYR45"/>
    <mergeCell ref="OYS45:OYZ45"/>
    <mergeCell ref="OZA45:OZH45"/>
    <mergeCell ref="OZI45:OZP45"/>
    <mergeCell ref="OZQ45:OZX45"/>
    <mergeCell ref="OZY45:PAF45"/>
    <mergeCell ref="PAG45:PAN45"/>
    <mergeCell ref="PAO45:PAV45"/>
    <mergeCell ref="OVI45:OVP45"/>
    <mergeCell ref="OVQ45:OVX45"/>
    <mergeCell ref="OVY45:OWF45"/>
    <mergeCell ref="OWG45:OWN45"/>
    <mergeCell ref="OWO45:OWV45"/>
    <mergeCell ref="OWW45:OXD45"/>
    <mergeCell ref="OXE45:OXL45"/>
    <mergeCell ref="OXM45:OXT45"/>
    <mergeCell ref="OXU45:OYB45"/>
    <mergeCell ref="OSO45:OSV45"/>
    <mergeCell ref="OSW45:OTD45"/>
    <mergeCell ref="OTE45:OTL45"/>
    <mergeCell ref="OTM45:OTT45"/>
    <mergeCell ref="OTU45:OUB45"/>
    <mergeCell ref="OUC45:OUJ45"/>
    <mergeCell ref="OUK45:OUR45"/>
    <mergeCell ref="OUS45:OUZ45"/>
    <mergeCell ref="OVA45:OVH45"/>
    <mergeCell ref="OPU45:OQB45"/>
    <mergeCell ref="OQC45:OQJ45"/>
    <mergeCell ref="OQK45:OQR45"/>
    <mergeCell ref="OQS45:OQZ45"/>
    <mergeCell ref="ORA45:ORH45"/>
    <mergeCell ref="ORI45:ORP45"/>
    <mergeCell ref="ORQ45:ORX45"/>
    <mergeCell ref="ORY45:OSF45"/>
    <mergeCell ref="OSG45:OSN45"/>
    <mergeCell ref="ONA45:ONH45"/>
    <mergeCell ref="ONI45:ONP45"/>
    <mergeCell ref="ONQ45:ONX45"/>
    <mergeCell ref="ONY45:OOF45"/>
    <mergeCell ref="OOG45:OON45"/>
    <mergeCell ref="OOO45:OOV45"/>
    <mergeCell ref="OOW45:OPD45"/>
    <mergeCell ref="OPE45:OPL45"/>
    <mergeCell ref="OPM45:OPT45"/>
    <mergeCell ref="OKG45:OKN45"/>
    <mergeCell ref="OKO45:OKV45"/>
    <mergeCell ref="OKW45:OLD45"/>
    <mergeCell ref="OLE45:OLL45"/>
    <mergeCell ref="OLM45:OLT45"/>
    <mergeCell ref="OLU45:OMB45"/>
    <mergeCell ref="OMC45:OMJ45"/>
    <mergeCell ref="OMK45:OMR45"/>
    <mergeCell ref="OMS45:OMZ45"/>
    <mergeCell ref="OHM45:OHT45"/>
    <mergeCell ref="OHU45:OIB45"/>
    <mergeCell ref="OIC45:OIJ45"/>
    <mergeCell ref="OIK45:OIR45"/>
    <mergeCell ref="OIS45:OIZ45"/>
    <mergeCell ref="OJA45:OJH45"/>
    <mergeCell ref="OJI45:OJP45"/>
    <mergeCell ref="OJQ45:OJX45"/>
    <mergeCell ref="OJY45:OKF45"/>
    <mergeCell ref="OES45:OEZ45"/>
    <mergeCell ref="OFA45:OFH45"/>
    <mergeCell ref="OFI45:OFP45"/>
    <mergeCell ref="OFQ45:OFX45"/>
    <mergeCell ref="OFY45:OGF45"/>
    <mergeCell ref="OGG45:OGN45"/>
    <mergeCell ref="OGO45:OGV45"/>
    <mergeCell ref="OGW45:OHD45"/>
    <mergeCell ref="OHE45:OHL45"/>
    <mergeCell ref="OBY45:OCF45"/>
    <mergeCell ref="OCG45:OCN45"/>
    <mergeCell ref="OCO45:OCV45"/>
    <mergeCell ref="OCW45:ODD45"/>
    <mergeCell ref="ODE45:ODL45"/>
    <mergeCell ref="ODM45:ODT45"/>
    <mergeCell ref="ODU45:OEB45"/>
    <mergeCell ref="OEC45:OEJ45"/>
    <mergeCell ref="OEK45:OER45"/>
    <mergeCell ref="NZE45:NZL45"/>
    <mergeCell ref="NZM45:NZT45"/>
    <mergeCell ref="NZU45:OAB45"/>
    <mergeCell ref="OAC45:OAJ45"/>
    <mergeCell ref="OAK45:OAR45"/>
    <mergeCell ref="OAS45:OAZ45"/>
    <mergeCell ref="OBA45:OBH45"/>
    <mergeCell ref="OBI45:OBP45"/>
    <mergeCell ref="OBQ45:OBX45"/>
    <mergeCell ref="NWK45:NWR45"/>
    <mergeCell ref="NWS45:NWZ45"/>
    <mergeCell ref="NXA45:NXH45"/>
    <mergeCell ref="NXI45:NXP45"/>
    <mergeCell ref="NXQ45:NXX45"/>
    <mergeCell ref="NXY45:NYF45"/>
    <mergeCell ref="NYG45:NYN45"/>
    <mergeCell ref="NYO45:NYV45"/>
    <mergeCell ref="NYW45:NZD45"/>
    <mergeCell ref="NTQ45:NTX45"/>
    <mergeCell ref="NTY45:NUF45"/>
    <mergeCell ref="NUG45:NUN45"/>
    <mergeCell ref="NUO45:NUV45"/>
    <mergeCell ref="NUW45:NVD45"/>
    <mergeCell ref="NVE45:NVL45"/>
    <mergeCell ref="NVM45:NVT45"/>
    <mergeCell ref="NVU45:NWB45"/>
    <mergeCell ref="NWC45:NWJ45"/>
    <mergeCell ref="NQW45:NRD45"/>
    <mergeCell ref="NRE45:NRL45"/>
    <mergeCell ref="NRM45:NRT45"/>
    <mergeCell ref="NRU45:NSB45"/>
    <mergeCell ref="NSC45:NSJ45"/>
    <mergeCell ref="NSK45:NSR45"/>
    <mergeCell ref="NSS45:NSZ45"/>
    <mergeCell ref="NTA45:NTH45"/>
    <mergeCell ref="NTI45:NTP45"/>
    <mergeCell ref="NOC45:NOJ45"/>
    <mergeCell ref="NOK45:NOR45"/>
    <mergeCell ref="NOS45:NOZ45"/>
    <mergeCell ref="NPA45:NPH45"/>
    <mergeCell ref="NPI45:NPP45"/>
    <mergeCell ref="NPQ45:NPX45"/>
    <mergeCell ref="NPY45:NQF45"/>
    <mergeCell ref="NQG45:NQN45"/>
    <mergeCell ref="NQO45:NQV45"/>
    <mergeCell ref="NLI45:NLP45"/>
    <mergeCell ref="NLQ45:NLX45"/>
    <mergeCell ref="NLY45:NMF45"/>
    <mergeCell ref="NMG45:NMN45"/>
    <mergeCell ref="NMO45:NMV45"/>
    <mergeCell ref="NMW45:NND45"/>
    <mergeCell ref="NNE45:NNL45"/>
    <mergeCell ref="NNM45:NNT45"/>
    <mergeCell ref="NNU45:NOB45"/>
    <mergeCell ref="NIO45:NIV45"/>
    <mergeCell ref="NIW45:NJD45"/>
    <mergeCell ref="NJE45:NJL45"/>
    <mergeCell ref="NJM45:NJT45"/>
    <mergeCell ref="NJU45:NKB45"/>
    <mergeCell ref="NKC45:NKJ45"/>
    <mergeCell ref="NKK45:NKR45"/>
    <mergeCell ref="NKS45:NKZ45"/>
    <mergeCell ref="NLA45:NLH45"/>
    <mergeCell ref="NFU45:NGB45"/>
    <mergeCell ref="NGC45:NGJ45"/>
    <mergeCell ref="NGK45:NGR45"/>
    <mergeCell ref="NGS45:NGZ45"/>
    <mergeCell ref="NHA45:NHH45"/>
    <mergeCell ref="NHI45:NHP45"/>
    <mergeCell ref="NHQ45:NHX45"/>
    <mergeCell ref="NHY45:NIF45"/>
    <mergeCell ref="NIG45:NIN45"/>
    <mergeCell ref="NDA45:NDH45"/>
    <mergeCell ref="NDI45:NDP45"/>
    <mergeCell ref="NDQ45:NDX45"/>
    <mergeCell ref="NDY45:NEF45"/>
    <mergeCell ref="NEG45:NEN45"/>
    <mergeCell ref="NEO45:NEV45"/>
    <mergeCell ref="NEW45:NFD45"/>
    <mergeCell ref="NFE45:NFL45"/>
    <mergeCell ref="NFM45:NFT45"/>
    <mergeCell ref="NAG45:NAN45"/>
    <mergeCell ref="NAO45:NAV45"/>
    <mergeCell ref="NAW45:NBD45"/>
    <mergeCell ref="NBE45:NBL45"/>
    <mergeCell ref="NBM45:NBT45"/>
    <mergeCell ref="NBU45:NCB45"/>
    <mergeCell ref="NCC45:NCJ45"/>
    <mergeCell ref="NCK45:NCR45"/>
    <mergeCell ref="NCS45:NCZ45"/>
    <mergeCell ref="MXM45:MXT45"/>
    <mergeCell ref="MXU45:MYB45"/>
    <mergeCell ref="MYC45:MYJ45"/>
    <mergeCell ref="MYK45:MYR45"/>
    <mergeCell ref="MYS45:MYZ45"/>
    <mergeCell ref="MZA45:MZH45"/>
    <mergeCell ref="MZI45:MZP45"/>
    <mergeCell ref="MZQ45:MZX45"/>
    <mergeCell ref="MZY45:NAF45"/>
    <mergeCell ref="MUS45:MUZ45"/>
    <mergeCell ref="MVA45:MVH45"/>
    <mergeCell ref="MVI45:MVP45"/>
    <mergeCell ref="MVQ45:MVX45"/>
    <mergeCell ref="MVY45:MWF45"/>
    <mergeCell ref="MWG45:MWN45"/>
    <mergeCell ref="MWO45:MWV45"/>
    <mergeCell ref="MWW45:MXD45"/>
    <mergeCell ref="MXE45:MXL45"/>
    <mergeCell ref="MRY45:MSF45"/>
    <mergeCell ref="MSG45:MSN45"/>
    <mergeCell ref="MSO45:MSV45"/>
    <mergeCell ref="MSW45:MTD45"/>
    <mergeCell ref="MTE45:MTL45"/>
    <mergeCell ref="MTM45:MTT45"/>
    <mergeCell ref="MTU45:MUB45"/>
    <mergeCell ref="MUC45:MUJ45"/>
    <mergeCell ref="MUK45:MUR45"/>
    <mergeCell ref="MPE45:MPL45"/>
    <mergeCell ref="MPM45:MPT45"/>
    <mergeCell ref="MPU45:MQB45"/>
    <mergeCell ref="MQC45:MQJ45"/>
    <mergeCell ref="MQK45:MQR45"/>
    <mergeCell ref="MQS45:MQZ45"/>
    <mergeCell ref="MRA45:MRH45"/>
    <mergeCell ref="MRI45:MRP45"/>
    <mergeCell ref="MRQ45:MRX45"/>
    <mergeCell ref="MMK45:MMR45"/>
    <mergeCell ref="MMS45:MMZ45"/>
    <mergeCell ref="MNA45:MNH45"/>
    <mergeCell ref="MNI45:MNP45"/>
    <mergeCell ref="MNQ45:MNX45"/>
    <mergeCell ref="MNY45:MOF45"/>
    <mergeCell ref="MOG45:MON45"/>
    <mergeCell ref="MOO45:MOV45"/>
    <mergeCell ref="MOW45:MPD45"/>
    <mergeCell ref="MJQ45:MJX45"/>
    <mergeCell ref="MJY45:MKF45"/>
    <mergeCell ref="MKG45:MKN45"/>
    <mergeCell ref="MKO45:MKV45"/>
    <mergeCell ref="MKW45:MLD45"/>
    <mergeCell ref="MLE45:MLL45"/>
    <mergeCell ref="MLM45:MLT45"/>
    <mergeCell ref="MLU45:MMB45"/>
    <mergeCell ref="MMC45:MMJ45"/>
    <mergeCell ref="MGW45:MHD45"/>
    <mergeCell ref="MHE45:MHL45"/>
    <mergeCell ref="MHM45:MHT45"/>
    <mergeCell ref="MHU45:MIB45"/>
    <mergeCell ref="MIC45:MIJ45"/>
    <mergeCell ref="MIK45:MIR45"/>
    <mergeCell ref="MIS45:MIZ45"/>
    <mergeCell ref="MJA45:MJH45"/>
    <mergeCell ref="MJI45:MJP45"/>
    <mergeCell ref="MEC45:MEJ45"/>
    <mergeCell ref="MEK45:MER45"/>
    <mergeCell ref="MES45:MEZ45"/>
    <mergeCell ref="MFA45:MFH45"/>
    <mergeCell ref="MFI45:MFP45"/>
    <mergeCell ref="MFQ45:MFX45"/>
    <mergeCell ref="MFY45:MGF45"/>
    <mergeCell ref="MGG45:MGN45"/>
    <mergeCell ref="MGO45:MGV45"/>
    <mergeCell ref="MBI45:MBP45"/>
    <mergeCell ref="MBQ45:MBX45"/>
    <mergeCell ref="MBY45:MCF45"/>
    <mergeCell ref="MCG45:MCN45"/>
    <mergeCell ref="MCO45:MCV45"/>
    <mergeCell ref="MCW45:MDD45"/>
    <mergeCell ref="MDE45:MDL45"/>
    <mergeCell ref="MDM45:MDT45"/>
    <mergeCell ref="MDU45:MEB45"/>
    <mergeCell ref="LYO45:LYV45"/>
    <mergeCell ref="LYW45:LZD45"/>
    <mergeCell ref="LZE45:LZL45"/>
    <mergeCell ref="LZM45:LZT45"/>
    <mergeCell ref="LZU45:MAB45"/>
    <mergeCell ref="MAC45:MAJ45"/>
    <mergeCell ref="MAK45:MAR45"/>
    <mergeCell ref="MAS45:MAZ45"/>
    <mergeCell ref="MBA45:MBH45"/>
    <mergeCell ref="LVU45:LWB45"/>
    <mergeCell ref="LWC45:LWJ45"/>
    <mergeCell ref="LWK45:LWR45"/>
    <mergeCell ref="LWS45:LWZ45"/>
    <mergeCell ref="LXA45:LXH45"/>
    <mergeCell ref="LXI45:LXP45"/>
    <mergeCell ref="LXQ45:LXX45"/>
    <mergeCell ref="LXY45:LYF45"/>
    <mergeCell ref="LYG45:LYN45"/>
    <mergeCell ref="LTA45:LTH45"/>
    <mergeCell ref="LTI45:LTP45"/>
    <mergeCell ref="LTQ45:LTX45"/>
    <mergeCell ref="LTY45:LUF45"/>
    <mergeCell ref="LUG45:LUN45"/>
    <mergeCell ref="LUO45:LUV45"/>
    <mergeCell ref="LUW45:LVD45"/>
    <mergeCell ref="LVE45:LVL45"/>
    <mergeCell ref="LVM45:LVT45"/>
    <mergeCell ref="LQG45:LQN45"/>
    <mergeCell ref="LQO45:LQV45"/>
    <mergeCell ref="LQW45:LRD45"/>
    <mergeCell ref="LRE45:LRL45"/>
    <mergeCell ref="LRM45:LRT45"/>
    <mergeCell ref="LRU45:LSB45"/>
    <mergeCell ref="LSC45:LSJ45"/>
    <mergeCell ref="LSK45:LSR45"/>
    <mergeCell ref="LSS45:LSZ45"/>
    <mergeCell ref="LNM45:LNT45"/>
    <mergeCell ref="LNU45:LOB45"/>
    <mergeCell ref="LOC45:LOJ45"/>
    <mergeCell ref="LOK45:LOR45"/>
    <mergeCell ref="LOS45:LOZ45"/>
    <mergeCell ref="LPA45:LPH45"/>
    <mergeCell ref="LPI45:LPP45"/>
    <mergeCell ref="LPQ45:LPX45"/>
    <mergeCell ref="LPY45:LQF45"/>
    <mergeCell ref="LKS45:LKZ45"/>
    <mergeCell ref="LLA45:LLH45"/>
    <mergeCell ref="LLI45:LLP45"/>
    <mergeCell ref="LLQ45:LLX45"/>
    <mergeCell ref="LLY45:LMF45"/>
    <mergeCell ref="LMG45:LMN45"/>
    <mergeCell ref="LMO45:LMV45"/>
    <mergeCell ref="LMW45:LND45"/>
    <mergeCell ref="LNE45:LNL45"/>
    <mergeCell ref="LHY45:LIF45"/>
    <mergeCell ref="LIG45:LIN45"/>
    <mergeCell ref="LIO45:LIV45"/>
    <mergeCell ref="LIW45:LJD45"/>
    <mergeCell ref="LJE45:LJL45"/>
    <mergeCell ref="LJM45:LJT45"/>
    <mergeCell ref="LJU45:LKB45"/>
    <mergeCell ref="LKC45:LKJ45"/>
    <mergeCell ref="LKK45:LKR45"/>
    <mergeCell ref="LFE45:LFL45"/>
    <mergeCell ref="LFM45:LFT45"/>
    <mergeCell ref="LFU45:LGB45"/>
    <mergeCell ref="LGC45:LGJ45"/>
    <mergeCell ref="LGK45:LGR45"/>
    <mergeCell ref="LGS45:LGZ45"/>
    <mergeCell ref="LHA45:LHH45"/>
    <mergeCell ref="LHI45:LHP45"/>
    <mergeCell ref="LHQ45:LHX45"/>
    <mergeCell ref="LCK45:LCR45"/>
    <mergeCell ref="LCS45:LCZ45"/>
    <mergeCell ref="LDA45:LDH45"/>
    <mergeCell ref="LDI45:LDP45"/>
    <mergeCell ref="LDQ45:LDX45"/>
    <mergeCell ref="LDY45:LEF45"/>
    <mergeCell ref="LEG45:LEN45"/>
    <mergeCell ref="LEO45:LEV45"/>
    <mergeCell ref="LEW45:LFD45"/>
    <mergeCell ref="KZQ45:KZX45"/>
    <mergeCell ref="KZY45:LAF45"/>
    <mergeCell ref="LAG45:LAN45"/>
    <mergeCell ref="LAO45:LAV45"/>
    <mergeCell ref="LAW45:LBD45"/>
    <mergeCell ref="LBE45:LBL45"/>
    <mergeCell ref="LBM45:LBT45"/>
    <mergeCell ref="LBU45:LCB45"/>
    <mergeCell ref="LCC45:LCJ45"/>
    <mergeCell ref="KWW45:KXD45"/>
    <mergeCell ref="KXE45:KXL45"/>
    <mergeCell ref="KXM45:KXT45"/>
    <mergeCell ref="KXU45:KYB45"/>
    <mergeCell ref="KYC45:KYJ45"/>
    <mergeCell ref="KYK45:KYR45"/>
    <mergeCell ref="KYS45:KYZ45"/>
    <mergeCell ref="KZA45:KZH45"/>
    <mergeCell ref="KZI45:KZP45"/>
    <mergeCell ref="KUC45:KUJ45"/>
    <mergeCell ref="KUK45:KUR45"/>
    <mergeCell ref="KUS45:KUZ45"/>
    <mergeCell ref="KVA45:KVH45"/>
    <mergeCell ref="KVI45:KVP45"/>
    <mergeCell ref="KVQ45:KVX45"/>
    <mergeCell ref="KVY45:KWF45"/>
    <mergeCell ref="KWG45:KWN45"/>
    <mergeCell ref="KWO45:KWV45"/>
    <mergeCell ref="KRI45:KRP45"/>
    <mergeCell ref="KRQ45:KRX45"/>
    <mergeCell ref="KRY45:KSF45"/>
    <mergeCell ref="KSG45:KSN45"/>
    <mergeCell ref="KSO45:KSV45"/>
    <mergeCell ref="KSW45:KTD45"/>
    <mergeCell ref="KTE45:KTL45"/>
    <mergeCell ref="KTM45:KTT45"/>
    <mergeCell ref="KTU45:KUB45"/>
    <mergeCell ref="KOO45:KOV45"/>
    <mergeCell ref="KOW45:KPD45"/>
    <mergeCell ref="KPE45:KPL45"/>
    <mergeCell ref="KPM45:KPT45"/>
    <mergeCell ref="KPU45:KQB45"/>
    <mergeCell ref="KQC45:KQJ45"/>
    <mergeCell ref="KQK45:KQR45"/>
    <mergeCell ref="KQS45:KQZ45"/>
    <mergeCell ref="KRA45:KRH45"/>
    <mergeCell ref="KLU45:KMB45"/>
    <mergeCell ref="KMC45:KMJ45"/>
    <mergeCell ref="KMK45:KMR45"/>
    <mergeCell ref="KMS45:KMZ45"/>
    <mergeCell ref="KNA45:KNH45"/>
    <mergeCell ref="KNI45:KNP45"/>
    <mergeCell ref="KNQ45:KNX45"/>
    <mergeCell ref="KNY45:KOF45"/>
    <mergeCell ref="KOG45:KON45"/>
    <mergeCell ref="KJA45:KJH45"/>
    <mergeCell ref="KJI45:KJP45"/>
    <mergeCell ref="KJQ45:KJX45"/>
    <mergeCell ref="KJY45:KKF45"/>
    <mergeCell ref="KKG45:KKN45"/>
    <mergeCell ref="KKO45:KKV45"/>
    <mergeCell ref="KKW45:KLD45"/>
    <mergeCell ref="KLE45:KLL45"/>
    <mergeCell ref="KLM45:KLT45"/>
    <mergeCell ref="KGG45:KGN45"/>
    <mergeCell ref="KGO45:KGV45"/>
    <mergeCell ref="KGW45:KHD45"/>
    <mergeCell ref="KHE45:KHL45"/>
    <mergeCell ref="KHM45:KHT45"/>
    <mergeCell ref="KHU45:KIB45"/>
    <mergeCell ref="KIC45:KIJ45"/>
    <mergeCell ref="KIK45:KIR45"/>
    <mergeCell ref="KIS45:KIZ45"/>
    <mergeCell ref="KDM45:KDT45"/>
    <mergeCell ref="KDU45:KEB45"/>
    <mergeCell ref="KEC45:KEJ45"/>
    <mergeCell ref="KEK45:KER45"/>
    <mergeCell ref="KES45:KEZ45"/>
    <mergeCell ref="KFA45:KFH45"/>
    <mergeCell ref="KFI45:KFP45"/>
    <mergeCell ref="KFQ45:KFX45"/>
    <mergeCell ref="KFY45:KGF45"/>
    <mergeCell ref="KAS45:KAZ45"/>
    <mergeCell ref="KBA45:KBH45"/>
    <mergeCell ref="KBI45:KBP45"/>
    <mergeCell ref="KBQ45:KBX45"/>
    <mergeCell ref="KBY45:KCF45"/>
    <mergeCell ref="KCG45:KCN45"/>
    <mergeCell ref="KCO45:KCV45"/>
    <mergeCell ref="KCW45:KDD45"/>
    <mergeCell ref="KDE45:KDL45"/>
    <mergeCell ref="JXY45:JYF45"/>
    <mergeCell ref="JYG45:JYN45"/>
    <mergeCell ref="JYO45:JYV45"/>
    <mergeCell ref="JYW45:JZD45"/>
    <mergeCell ref="JZE45:JZL45"/>
    <mergeCell ref="JZM45:JZT45"/>
    <mergeCell ref="JZU45:KAB45"/>
    <mergeCell ref="KAC45:KAJ45"/>
    <mergeCell ref="KAK45:KAR45"/>
    <mergeCell ref="JVE45:JVL45"/>
    <mergeCell ref="JVM45:JVT45"/>
    <mergeCell ref="JVU45:JWB45"/>
    <mergeCell ref="JWC45:JWJ45"/>
    <mergeCell ref="JWK45:JWR45"/>
    <mergeCell ref="JWS45:JWZ45"/>
    <mergeCell ref="JXA45:JXH45"/>
    <mergeCell ref="JXI45:JXP45"/>
    <mergeCell ref="JXQ45:JXX45"/>
    <mergeCell ref="JSK45:JSR45"/>
    <mergeCell ref="JSS45:JSZ45"/>
    <mergeCell ref="JTA45:JTH45"/>
    <mergeCell ref="JTI45:JTP45"/>
    <mergeCell ref="JTQ45:JTX45"/>
    <mergeCell ref="JTY45:JUF45"/>
    <mergeCell ref="JUG45:JUN45"/>
    <mergeCell ref="JUO45:JUV45"/>
    <mergeCell ref="JUW45:JVD45"/>
    <mergeCell ref="JPQ45:JPX45"/>
    <mergeCell ref="JPY45:JQF45"/>
    <mergeCell ref="JQG45:JQN45"/>
    <mergeCell ref="JQO45:JQV45"/>
    <mergeCell ref="JQW45:JRD45"/>
    <mergeCell ref="JRE45:JRL45"/>
    <mergeCell ref="JRM45:JRT45"/>
    <mergeCell ref="JRU45:JSB45"/>
    <mergeCell ref="JSC45:JSJ45"/>
    <mergeCell ref="JMW45:JND45"/>
    <mergeCell ref="JNE45:JNL45"/>
    <mergeCell ref="JNM45:JNT45"/>
    <mergeCell ref="JNU45:JOB45"/>
    <mergeCell ref="JOC45:JOJ45"/>
    <mergeCell ref="JOK45:JOR45"/>
    <mergeCell ref="JOS45:JOZ45"/>
    <mergeCell ref="JPA45:JPH45"/>
    <mergeCell ref="JPI45:JPP45"/>
    <mergeCell ref="JKC45:JKJ45"/>
    <mergeCell ref="JKK45:JKR45"/>
    <mergeCell ref="JKS45:JKZ45"/>
    <mergeCell ref="JLA45:JLH45"/>
    <mergeCell ref="JLI45:JLP45"/>
    <mergeCell ref="JLQ45:JLX45"/>
    <mergeCell ref="JLY45:JMF45"/>
    <mergeCell ref="JMG45:JMN45"/>
    <mergeCell ref="JMO45:JMV45"/>
    <mergeCell ref="JHI45:JHP45"/>
    <mergeCell ref="JHQ45:JHX45"/>
    <mergeCell ref="JHY45:JIF45"/>
    <mergeCell ref="JIG45:JIN45"/>
    <mergeCell ref="JIO45:JIV45"/>
    <mergeCell ref="JIW45:JJD45"/>
    <mergeCell ref="JJE45:JJL45"/>
    <mergeCell ref="JJM45:JJT45"/>
    <mergeCell ref="JJU45:JKB45"/>
    <mergeCell ref="JEO45:JEV45"/>
    <mergeCell ref="JEW45:JFD45"/>
    <mergeCell ref="JFE45:JFL45"/>
    <mergeCell ref="JFM45:JFT45"/>
    <mergeCell ref="JFU45:JGB45"/>
    <mergeCell ref="JGC45:JGJ45"/>
    <mergeCell ref="JGK45:JGR45"/>
    <mergeCell ref="JGS45:JGZ45"/>
    <mergeCell ref="JHA45:JHH45"/>
    <mergeCell ref="JBU45:JCB45"/>
    <mergeCell ref="JCC45:JCJ45"/>
    <mergeCell ref="JCK45:JCR45"/>
    <mergeCell ref="JCS45:JCZ45"/>
    <mergeCell ref="JDA45:JDH45"/>
    <mergeCell ref="JDI45:JDP45"/>
    <mergeCell ref="JDQ45:JDX45"/>
    <mergeCell ref="JDY45:JEF45"/>
    <mergeCell ref="JEG45:JEN45"/>
    <mergeCell ref="IZA45:IZH45"/>
    <mergeCell ref="IZI45:IZP45"/>
    <mergeCell ref="IZQ45:IZX45"/>
    <mergeCell ref="IZY45:JAF45"/>
    <mergeCell ref="JAG45:JAN45"/>
    <mergeCell ref="JAO45:JAV45"/>
    <mergeCell ref="JAW45:JBD45"/>
    <mergeCell ref="JBE45:JBL45"/>
    <mergeCell ref="JBM45:JBT45"/>
    <mergeCell ref="IWG45:IWN45"/>
    <mergeCell ref="IWO45:IWV45"/>
    <mergeCell ref="IWW45:IXD45"/>
    <mergeCell ref="IXE45:IXL45"/>
    <mergeCell ref="IXM45:IXT45"/>
    <mergeCell ref="IXU45:IYB45"/>
    <mergeCell ref="IYC45:IYJ45"/>
    <mergeCell ref="IYK45:IYR45"/>
    <mergeCell ref="IYS45:IYZ45"/>
    <mergeCell ref="ITM45:ITT45"/>
    <mergeCell ref="ITU45:IUB45"/>
    <mergeCell ref="IUC45:IUJ45"/>
    <mergeCell ref="IUK45:IUR45"/>
    <mergeCell ref="IUS45:IUZ45"/>
    <mergeCell ref="IVA45:IVH45"/>
    <mergeCell ref="IVI45:IVP45"/>
    <mergeCell ref="IVQ45:IVX45"/>
    <mergeCell ref="IVY45:IWF45"/>
    <mergeCell ref="IQS45:IQZ45"/>
    <mergeCell ref="IRA45:IRH45"/>
    <mergeCell ref="IRI45:IRP45"/>
    <mergeCell ref="IRQ45:IRX45"/>
    <mergeCell ref="IRY45:ISF45"/>
    <mergeCell ref="ISG45:ISN45"/>
    <mergeCell ref="ISO45:ISV45"/>
    <mergeCell ref="ISW45:ITD45"/>
    <mergeCell ref="ITE45:ITL45"/>
    <mergeCell ref="INY45:IOF45"/>
    <mergeCell ref="IOG45:ION45"/>
    <mergeCell ref="IOO45:IOV45"/>
    <mergeCell ref="IOW45:IPD45"/>
    <mergeCell ref="IPE45:IPL45"/>
    <mergeCell ref="IPM45:IPT45"/>
    <mergeCell ref="IPU45:IQB45"/>
    <mergeCell ref="IQC45:IQJ45"/>
    <mergeCell ref="IQK45:IQR45"/>
    <mergeCell ref="ILE45:ILL45"/>
    <mergeCell ref="ILM45:ILT45"/>
    <mergeCell ref="ILU45:IMB45"/>
    <mergeCell ref="IMC45:IMJ45"/>
    <mergeCell ref="IMK45:IMR45"/>
    <mergeCell ref="IMS45:IMZ45"/>
    <mergeCell ref="INA45:INH45"/>
    <mergeCell ref="INI45:INP45"/>
    <mergeCell ref="INQ45:INX45"/>
    <mergeCell ref="IIK45:IIR45"/>
    <mergeCell ref="IIS45:IIZ45"/>
    <mergeCell ref="IJA45:IJH45"/>
    <mergeCell ref="IJI45:IJP45"/>
    <mergeCell ref="IJQ45:IJX45"/>
    <mergeCell ref="IJY45:IKF45"/>
    <mergeCell ref="IKG45:IKN45"/>
    <mergeCell ref="IKO45:IKV45"/>
    <mergeCell ref="IKW45:ILD45"/>
    <mergeCell ref="IFQ45:IFX45"/>
    <mergeCell ref="IFY45:IGF45"/>
    <mergeCell ref="IGG45:IGN45"/>
    <mergeCell ref="IGO45:IGV45"/>
    <mergeCell ref="IGW45:IHD45"/>
    <mergeCell ref="IHE45:IHL45"/>
    <mergeCell ref="IHM45:IHT45"/>
    <mergeCell ref="IHU45:IIB45"/>
    <mergeCell ref="IIC45:IIJ45"/>
    <mergeCell ref="ICW45:IDD45"/>
    <mergeCell ref="IDE45:IDL45"/>
    <mergeCell ref="IDM45:IDT45"/>
    <mergeCell ref="IDU45:IEB45"/>
    <mergeCell ref="IEC45:IEJ45"/>
    <mergeCell ref="IEK45:IER45"/>
    <mergeCell ref="IES45:IEZ45"/>
    <mergeCell ref="IFA45:IFH45"/>
    <mergeCell ref="IFI45:IFP45"/>
    <mergeCell ref="IAC45:IAJ45"/>
    <mergeCell ref="IAK45:IAR45"/>
    <mergeCell ref="IAS45:IAZ45"/>
    <mergeCell ref="IBA45:IBH45"/>
    <mergeCell ref="IBI45:IBP45"/>
    <mergeCell ref="IBQ45:IBX45"/>
    <mergeCell ref="IBY45:ICF45"/>
    <mergeCell ref="ICG45:ICN45"/>
    <mergeCell ref="ICO45:ICV45"/>
    <mergeCell ref="HXI45:HXP45"/>
    <mergeCell ref="HXQ45:HXX45"/>
    <mergeCell ref="HXY45:HYF45"/>
    <mergeCell ref="HYG45:HYN45"/>
    <mergeCell ref="HYO45:HYV45"/>
    <mergeCell ref="HYW45:HZD45"/>
    <mergeCell ref="HZE45:HZL45"/>
    <mergeCell ref="HZM45:HZT45"/>
    <mergeCell ref="HZU45:IAB45"/>
    <mergeCell ref="HUO45:HUV45"/>
    <mergeCell ref="HUW45:HVD45"/>
    <mergeCell ref="HVE45:HVL45"/>
    <mergeCell ref="HVM45:HVT45"/>
    <mergeCell ref="HVU45:HWB45"/>
    <mergeCell ref="HWC45:HWJ45"/>
    <mergeCell ref="HWK45:HWR45"/>
    <mergeCell ref="HWS45:HWZ45"/>
    <mergeCell ref="HXA45:HXH45"/>
    <mergeCell ref="HRU45:HSB45"/>
    <mergeCell ref="HSC45:HSJ45"/>
    <mergeCell ref="HSK45:HSR45"/>
    <mergeCell ref="HSS45:HSZ45"/>
    <mergeCell ref="HTA45:HTH45"/>
    <mergeCell ref="HTI45:HTP45"/>
    <mergeCell ref="HTQ45:HTX45"/>
    <mergeCell ref="HTY45:HUF45"/>
    <mergeCell ref="HUG45:HUN45"/>
    <mergeCell ref="HPA45:HPH45"/>
    <mergeCell ref="HPI45:HPP45"/>
    <mergeCell ref="HPQ45:HPX45"/>
    <mergeCell ref="HPY45:HQF45"/>
    <mergeCell ref="HQG45:HQN45"/>
    <mergeCell ref="HQO45:HQV45"/>
    <mergeCell ref="HQW45:HRD45"/>
    <mergeCell ref="HRE45:HRL45"/>
    <mergeCell ref="HRM45:HRT45"/>
    <mergeCell ref="HMG45:HMN45"/>
    <mergeCell ref="HMO45:HMV45"/>
    <mergeCell ref="HMW45:HND45"/>
    <mergeCell ref="HNE45:HNL45"/>
    <mergeCell ref="HNM45:HNT45"/>
    <mergeCell ref="HNU45:HOB45"/>
    <mergeCell ref="HOC45:HOJ45"/>
    <mergeCell ref="HOK45:HOR45"/>
    <mergeCell ref="HOS45:HOZ45"/>
    <mergeCell ref="HJM45:HJT45"/>
    <mergeCell ref="HJU45:HKB45"/>
    <mergeCell ref="HKC45:HKJ45"/>
    <mergeCell ref="HKK45:HKR45"/>
    <mergeCell ref="HKS45:HKZ45"/>
    <mergeCell ref="HLA45:HLH45"/>
    <mergeCell ref="HLI45:HLP45"/>
    <mergeCell ref="HLQ45:HLX45"/>
    <mergeCell ref="HLY45:HMF45"/>
    <mergeCell ref="HGS45:HGZ45"/>
    <mergeCell ref="HHA45:HHH45"/>
    <mergeCell ref="HHI45:HHP45"/>
    <mergeCell ref="HHQ45:HHX45"/>
    <mergeCell ref="HHY45:HIF45"/>
    <mergeCell ref="HIG45:HIN45"/>
    <mergeCell ref="HIO45:HIV45"/>
    <mergeCell ref="HIW45:HJD45"/>
    <mergeCell ref="HJE45:HJL45"/>
    <mergeCell ref="HDY45:HEF45"/>
    <mergeCell ref="HEG45:HEN45"/>
    <mergeCell ref="HEO45:HEV45"/>
    <mergeCell ref="HEW45:HFD45"/>
    <mergeCell ref="HFE45:HFL45"/>
    <mergeCell ref="HFM45:HFT45"/>
    <mergeCell ref="HFU45:HGB45"/>
    <mergeCell ref="HGC45:HGJ45"/>
    <mergeCell ref="HGK45:HGR45"/>
    <mergeCell ref="HBE45:HBL45"/>
    <mergeCell ref="HBM45:HBT45"/>
    <mergeCell ref="HBU45:HCB45"/>
    <mergeCell ref="HCC45:HCJ45"/>
    <mergeCell ref="HCK45:HCR45"/>
    <mergeCell ref="HCS45:HCZ45"/>
    <mergeCell ref="HDA45:HDH45"/>
    <mergeCell ref="HDI45:HDP45"/>
    <mergeCell ref="HDQ45:HDX45"/>
    <mergeCell ref="GYK45:GYR45"/>
    <mergeCell ref="GYS45:GYZ45"/>
    <mergeCell ref="GZA45:GZH45"/>
    <mergeCell ref="GZI45:GZP45"/>
    <mergeCell ref="GZQ45:GZX45"/>
    <mergeCell ref="GZY45:HAF45"/>
    <mergeCell ref="HAG45:HAN45"/>
    <mergeCell ref="HAO45:HAV45"/>
    <mergeCell ref="HAW45:HBD45"/>
    <mergeCell ref="GVQ45:GVX45"/>
    <mergeCell ref="GVY45:GWF45"/>
    <mergeCell ref="GWG45:GWN45"/>
    <mergeCell ref="GWO45:GWV45"/>
    <mergeCell ref="GWW45:GXD45"/>
    <mergeCell ref="GXE45:GXL45"/>
    <mergeCell ref="GXM45:GXT45"/>
    <mergeCell ref="GXU45:GYB45"/>
    <mergeCell ref="GYC45:GYJ45"/>
    <mergeCell ref="GSW45:GTD45"/>
    <mergeCell ref="GTE45:GTL45"/>
    <mergeCell ref="GTM45:GTT45"/>
    <mergeCell ref="GTU45:GUB45"/>
    <mergeCell ref="GUC45:GUJ45"/>
    <mergeCell ref="GUK45:GUR45"/>
    <mergeCell ref="GUS45:GUZ45"/>
    <mergeCell ref="GVA45:GVH45"/>
    <mergeCell ref="GVI45:GVP45"/>
    <mergeCell ref="GQC45:GQJ45"/>
    <mergeCell ref="GQK45:GQR45"/>
    <mergeCell ref="GQS45:GQZ45"/>
    <mergeCell ref="GRA45:GRH45"/>
    <mergeCell ref="GRI45:GRP45"/>
    <mergeCell ref="GRQ45:GRX45"/>
    <mergeCell ref="GRY45:GSF45"/>
    <mergeCell ref="GSG45:GSN45"/>
    <mergeCell ref="GSO45:GSV45"/>
    <mergeCell ref="GNI45:GNP45"/>
    <mergeCell ref="GNQ45:GNX45"/>
    <mergeCell ref="GNY45:GOF45"/>
    <mergeCell ref="GOG45:GON45"/>
    <mergeCell ref="GOO45:GOV45"/>
    <mergeCell ref="GOW45:GPD45"/>
    <mergeCell ref="GPE45:GPL45"/>
    <mergeCell ref="GPM45:GPT45"/>
    <mergeCell ref="GPU45:GQB45"/>
    <mergeCell ref="GKO45:GKV45"/>
    <mergeCell ref="GKW45:GLD45"/>
    <mergeCell ref="GLE45:GLL45"/>
    <mergeCell ref="GLM45:GLT45"/>
    <mergeCell ref="GLU45:GMB45"/>
    <mergeCell ref="GMC45:GMJ45"/>
    <mergeCell ref="GMK45:GMR45"/>
    <mergeCell ref="GMS45:GMZ45"/>
    <mergeCell ref="GNA45:GNH45"/>
    <mergeCell ref="GHU45:GIB45"/>
    <mergeCell ref="GIC45:GIJ45"/>
    <mergeCell ref="GIK45:GIR45"/>
    <mergeCell ref="GIS45:GIZ45"/>
    <mergeCell ref="GJA45:GJH45"/>
    <mergeCell ref="GJI45:GJP45"/>
    <mergeCell ref="GJQ45:GJX45"/>
    <mergeCell ref="GJY45:GKF45"/>
    <mergeCell ref="GKG45:GKN45"/>
    <mergeCell ref="GFA45:GFH45"/>
    <mergeCell ref="GFI45:GFP45"/>
    <mergeCell ref="GFQ45:GFX45"/>
    <mergeCell ref="GFY45:GGF45"/>
    <mergeCell ref="GGG45:GGN45"/>
    <mergeCell ref="GGO45:GGV45"/>
    <mergeCell ref="GGW45:GHD45"/>
    <mergeCell ref="GHE45:GHL45"/>
    <mergeCell ref="GHM45:GHT45"/>
    <mergeCell ref="GCG45:GCN45"/>
    <mergeCell ref="GCO45:GCV45"/>
    <mergeCell ref="GCW45:GDD45"/>
    <mergeCell ref="GDE45:GDL45"/>
    <mergeCell ref="GDM45:GDT45"/>
    <mergeCell ref="GDU45:GEB45"/>
    <mergeCell ref="GEC45:GEJ45"/>
    <mergeCell ref="GEK45:GER45"/>
    <mergeCell ref="GES45:GEZ45"/>
    <mergeCell ref="FZM45:FZT45"/>
    <mergeCell ref="FZU45:GAB45"/>
    <mergeCell ref="GAC45:GAJ45"/>
    <mergeCell ref="GAK45:GAR45"/>
    <mergeCell ref="GAS45:GAZ45"/>
    <mergeCell ref="GBA45:GBH45"/>
    <mergeCell ref="GBI45:GBP45"/>
    <mergeCell ref="GBQ45:GBX45"/>
    <mergeCell ref="GBY45:GCF45"/>
    <mergeCell ref="FWS45:FWZ45"/>
    <mergeCell ref="FXA45:FXH45"/>
    <mergeCell ref="FXI45:FXP45"/>
    <mergeCell ref="FXQ45:FXX45"/>
    <mergeCell ref="FXY45:FYF45"/>
    <mergeCell ref="FYG45:FYN45"/>
    <mergeCell ref="FYO45:FYV45"/>
    <mergeCell ref="FYW45:FZD45"/>
    <mergeCell ref="FZE45:FZL45"/>
    <mergeCell ref="FTY45:FUF45"/>
    <mergeCell ref="FUG45:FUN45"/>
    <mergeCell ref="FUO45:FUV45"/>
    <mergeCell ref="FUW45:FVD45"/>
    <mergeCell ref="FVE45:FVL45"/>
    <mergeCell ref="FVM45:FVT45"/>
    <mergeCell ref="FVU45:FWB45"/>
    <mergeCell ref="FWC45:FWJ45"/>
    <mergeCell ref="FWK45:FWR45"/>
    <mergeCell ref="FRE45:FRL45"/>
    <mergeCell ref="FRM45:FRT45"/>
    <mergeCell ref="FRU45:FSB45"/>
    <mergeCell ref="FSC45:FSJ45"/>
    <mergeCell ref="FSK45:FSR45"/>
    <mergeCell ref="FSS45:FSZ45"/>
    <mergeCell ref="FTA45:FTH45"/>
    <mergeCell ref="FTI45:FTP45"/>
    <mergeCell ref="FTQ45:FTX45"/>
    <mergeCell ref="FOK45:FOR45"/>
    <mergeCell ref="FOS45:FOZ45"/>
    <mergeCell ref="FPA45:FPH45"/>
    <mergeCell ref="FPI45:FPP45"/>
    <mergeCell ref="FPQ45:FPX45"/>
    <mergeCell ref="FPY45:FQF45"/>
    <mergeCell ref="FQG45:FQN45"/>
    <mergeCell ref="FQO45:FQV45"/>
    <mergeCell ref="FQW45:FRD45"/>
    <mergeCell ref="FLQ45:FLX45"/>
    <mergeCell ref="FLY45:FMF45"/>
    <mergeCell ref="FMG45:FMN45"/>
    <mergeCell ref="FMO45:FMV45"/>
    <mergeCell ref="FMW45:FND45"/>
    <mergeCell ref="FNE45:FNL45"/>
    <mergeCell ref="FNM45:FNT45"/>
    <mergeCell ref="FNU45:FOB45"/>
    <mergeCell ref="FOC45:FOJ45"/>
    <mergeCell ref="FIW45:FJD45"/>
    <mergeCell ref="FJE45:FJL45"/>
    <mergeCell ref="FJM45:FJT45"/>
    <mergeCell ref="FJU45:FKB45"/>
    <mergeCell ref="FKC45:FKJ45"/>
    <mergeCell ref="FKK45:FKR45"/>
    <mergeCell ref="FKS45:FKZ45"/>
    <mergeCell ref="FLA45:FLH45"/>
    <mergeCell ref="FLI45:FLP45"/>
    <mergeCell ref="FGC45:FGJ45"/>
    <mergeCell ref="FGK45:FGR45"/>
    <mergeCell ref="FGS45:FGZ45"/>
    <mergeCell ref="FHA45:FHH45"/>
    <mergeCell ref="FHI45:FHP45"/>
    <mergeCell ref="FHQ45:FHX45"/>
    <mergeCell ref="FHY45:FIF45"/>
    <mergeCell ref="FIG45:FIN45"/>
    <mergeCell ref="FIO45:FIV45"/>
    <mergeCell ref="FDI45:FDP45"/>
    <mergeCell ref="FDQ45:FDX45"/>
    <mergeCell ref="FDY45:FEF45"/>
    <mergeCell ref="FEG45:FEN45"/>
    <mergeCell ref="FEO45:FEV45"/>
    <mergeCell ref="FEW45:FFD45"/>
    <mergeCell ref="FFE45:FFL45"/>
    <mergeCell ref="FFM45:FFT45"/>
    <mergeCell ref="FFU45:FGB45"/>
    <mergeCell ref="FAO45:FAV45"/>
    <mergeCell ref="FAW45:FBD45"/>
    <mergeCell ref="FBE45:FBL45"/>
    <mergeCell ref="FBM45:FBT45"/>
    <mergeCell ref="FBU45:FCB45"/>
    <mergeCell ref="FCC45:FCJ45"/>
    <mergeCell ref="FCK45:FCR45"/>
    <mergeCell ref="FCS45:FCZ45"/>
    <mergeCell ref="FDA45:FDH45"/>
    <mergeCell ref="EXU45:EYB45"/>
    <mergeCell ref="EYC45:EYJ45"/>
    <mergeCell ref="EYK45:EYR45"/>
    <mergeCell ref="EYS45:EYZ45"/>
    <mergeCell ref="EZA45:EZH45"/>
    <mergeCell ref="EZI45:EZP45"/>
    <mergeCell ref="EZQ45:EZX45"/>
    <mergeCell ref="EZY45:FAF45"/>
    <mergeCell ref="FAG45:FAN45"/>
    <mergeCell ref="EVA45:EVH45"/>
    <mergeCell ref="EVI45:EVP45"/>
    <mergeCell ref="EVQ45:EVX45"/>
    <mergeCell ref="EVY45:EWF45"/>
    <mergeCell ref="EWG45:EWN45"/>
    <mergeCell ref="EWO45:EWV45"/>
    <mergeCell ref="EWW45:EXD45"/>
    <mergeCell ref="EXE45:EXL45"/>
    <mergeCell ref="EXM45:EXT45"/>
    <mergeCell ref="ESG45:ESN45"/>
    <mergeCell ref="ESO45:ESV45"/>
    <mergeCell ref="ESW45:ETD45"/>
    <mergeCell ref="ETE45:ETL45"/>
    <mergeCell ref="ETM45:ETT45"/>
    <mergeCell ref="ETU45:EUB45"/>
    <mergeCell ref="EUC45:EUJ45"/>
    <mergeCell ref="EUK45:EUR45"/>
    <mergeCell ref="EUS45:EUZ45"/>
    <mergeCell ref="EPM45:EPT45"/>
    <mergeCell ref="EPU45:EQB45"/>
    <mergeCell ref="EQC45:EQJ45"/>
    <mergeCell ref="EQK45:EQR45"/>
    <mergeCell ref="EQS45:EQZ45"/>
    <mergeCell ref="ERA45:ERH45"/>
    <mergeCell ref="ERI45:ERP45"/>
    <mergeCell ref="ERQ45:ERX45"/>
    <mergeCell ref="ERY45:ESF45"/>
    <mergeCell ref="EMS45:EMZ45"/>
    <mergeCell ref="ENA45:ENH45"/>
    <mergeCell ref="ENI45:ENP45"/>
    <mergeCell ref="ENQ45:ENX45"/>
    <mergeCell ref="ENY45:EOF45"/>
    <mergeCell ref="EOG45:EON45"/>
    <mergeCell ref="EOO45:EOV45"/>
    <mergeCell ref="EOW45:EPD45"/>
    <mergeCell ref="EPE45:EPL45"/>
    <mergeCell ref="EJY45:EKF45"/>
    <mergeCell ref="EKG45:EKN45"/>
    <mergeCell ref="EKO45:EKV45"/>
    <mergeCell ref="EKW45:ELD45"/>
    <mergeCell ref="ELE45:ELL45"/>
    <mergeCell ref="ELM45:ELT45"/>
    <mergeCell ref="ELU45:EMB45"/>
    <mergeCell ref="EMC45:EMJ45"/>
    <mergeCell ref="EMK45:EMR45"/>
    <mergeCell ref="EHE45:EHL45"/>
    <mergeCell ref="EHM45:EHT45"/>
    <mergeCell ref="EHU45:EIB45"/>
    <mergeCell ref="EIC45:EIJ45"/>
    <mergeCell ref="EIK45:EIR45"/>
    <mergeCell ref="EIS45:EIZ45"/>
    <mergeCell ref="EJA45:EJH45"/>
    <mergeCell ref="EJI45:EJP45"/>
    <mergeCell ref="EJQ45:EJX45"/>
    <mergeCell ref="EEK45:EER45"/>
    <mergeCell ref="EES45:EEZ45"/>
    <mergeCell ref="EFA45:EFH45"/>
    <mergeCell ref="EFI45:EFP45"/>
    <mergeCell ref="EFQ45:EFX45"/>
    <mergeCell ref="EFY45:EGF45"/>
    <mergeCell ref="EGG45:EGN45"/>
    <mergeCell ref="EGO45:EGV45"/>
    <mergeCell ref="EGW45:EHD45"/>
    <mergeCell ref="EBQ45:EBX45"/>
    <mergeCell ref="EBY45:ECF45"/>
    <mergeCell ref="ECG45:ECN45"/>
    <mergeCell ref="ECO45:ECV45"/>
    <mergeCell ref="ECW45:EDD45"/>
    <mergeCell ref="EDE45:EDL45"/>
    <mergeCell ref="EDM45:EDT45"/>
    <mergeCell ref="EDU45:EEB45"/>
    <mergeCell ref="EEC45:EEJ45"/>
    <mergeCell ref="DYW45:DZD45"/>
    <mergeCell ref="DZE45:DZL45"/>
    <mergeCell ref="DZM45:DZT45"/>
    <mergeCell ref="DZU45:EAB45"/>
    <mergeCell ref="EAC45:EAJ45"/>
    <mergeCell ref="EAK45:EAR45"/>
    <mergeCell ref="EAS45:EAZ45"/>
    <mergeCell ref="EBA45:EBH45"/>
    <mergeCell ref="EBI45:EBP45"/>
    <mergeCell ref="DWC45:DWJ45"/>
    <mergeCell ref="DWK45:DWR45"/>
    <mergeCell ref="DWS45:DWZ45"/>
    <mergeCell ref="DXA45:DXH45"/>
    <mergeCell ref="DXI45:DXP45"/>
    <mergeCell ref="DXQ45:DXX45"/>
    <mergeCell ref="DXY45:DYF45"/>
    <mergeCell ref="DYG45:DYN45"/>
    <mergeCell ref="DYO45:DYV45"/>
    <mergeCell ref="DTI45:DTP45"/>
    <mergeCell ref="DTQ45:DTX45"/>
    <mergeCell ref="DTY45:DUF45"/>
    <mergeCell ref="DUG45:DUN45"/>
    <mergeCell ref="DUO45:DUV45"/>
    <mergeCell ref="DUW45:DVD45"/>
    <mergeCell ref="DVE45:DVL45"/>
    <mergeCell ref="DVM45:DVT45"/>
    <mergeCell ref="DVU45:DWB45"/>
    <mergeCell ref="DQO45:DQV45"/>
    <mergeCell ref="DQW45:DRD45"/>
    <mergeCell ref="DRE45:DRL45"/>
    <mergeCell ref="DRM45:DRT45"/>
    <mergeCell ref="DRU45:DSB45"/>
    <mergeCell ref="DSC45:DSJ45"/>
    <mergeCell ref="DSK45:DSR45"/>
    <mergeCell ref="DSS45:DSZ45"/>
    <mergeCell ref="DTA45:DTH45"/>
    <mergeCell ref="DNU45:DOB45"/>
    <mergeCell ref="DOC45:DOJ45"/>
    <mergeCell ref="DOK45:DOR45"/>
    <mergeCell ref="DOS45:DOZ45"/>
    <mergeCell ref="DPA45:DPH45"/>
    <mergeCell ref="DPI45:DPP45"/>
    <mergeCell ref="DPQ45:DPX45"/>
    <mergeCell ref="DPY45:DQF45"/>
    <mergeCell ref="DQG45:DQN45"/>
    <mergeCell ref="DLA45:DLH45"/>
    <mergeCell ref="DLI45:DLP45"/>
    <mergeCell ref="DLQ45:DLX45"/>
    <mergeCell ref="DLY45:DMF45"/>
    <mergeCell ref="DMG45:DMN45"/>
    <mergeCell ref="DMO45:DMV45"/>
    <mergeCell ref="DMW45:DND45"/>
    <mergeCell ref="DNE45:DNL45"/>
    <mergeCell ref="DNM45:DNT45"/>
    <mergeCell ref="DIG45:DIN45"/>
    <mergeCell ref="DIO45:DIV45"/>
    <mergeCell ref="DIW45:DJD45"/>
    <mergeCell ref="DJE45:DJL45"/>
    <mergeCell ref="DJM45:DJT45"/>
    <mergeCell ref="DJU45:DKB45"/>
    <mergeCell ref="DKC45:DKJ45"/>
    <mergeCell ref="DKK45:DKR45"/>
    <mergeCell ref="DKS45:DKZ45"/>
    <mergeCell ref="DFM45:DFT45"/>
    <mergeCell ref="DFU45:DGB45"/>
    <mergeCell ref="DGC45:DGJ45"/>
    <mergeCell ref="DGK45:DGR45"/>
    <mergeCell ref="DGS45:DGZ45"/>
    <mergeCell ref="DHA45:DHH45"/>
    <mergeCell ref="DHI45:DHP45"/>
    <mergeCell ref="DHQ45:DHX45"/>
    <mergeCell ref="DHY45:DIF45"/>
    <mergeCell ref="DCS45:DCZ45"/>
    <mergeCell ref="DDA45:DDH45"/>
    <mergeCell ref="DDI45:DDP45"/>
    <mergeCell ref="DDQ45:DDX45"/>
    <mergeCell ref="DDY45:DEF45"/>
    <mergeCell ref="DEG45:DEN45"/>
    <mergeCell ref="DEO45:DEV45"/>
    <mergeCell ref="DEW45:DFD45"/>
    <mergeCell ref="DFE45:DFL45"/>
    <mergeCell ref="CZY45:DAF45"/>
    <mergeCell ref="DAG45:DAN45"/>
    <mergeCell ref="DAO45:DAV45"/>
    <mergeCell ref="DAW45:DBD45"/>
    <mergeCell ref="DBE45:DBL45"/>
    <mergeCell ref="DBM45:DBT45"/>
    <mergeCell ref="DBU45:DCB45"/>
    <mergeCell ref="DCC45:DCJ45"/>
    <mergeCell ref="DCK45:DCR45"/>
    <mergeCell ref="CXE45:CXL45"/>
    <mergeCell ref="CXM45:CXT45"/>
    <mergeCell ref="CXU45:CYB45"/>
    <mergeCell ref="CYC45:CYJ45"/>
    <mergeCell ref="CYK45:CYR45"/>
    <mergeCell ref="CYS45:CYZ45"/>
    <mergeCell ref="CZA45:CZH45"/>
    <mergeCell ref="CZI45:CZP45"/>
    <mergeCell ref="CZQ45:CZX45"/>
    <mergeCell ref="CUK45:CUR45"/>
    <mergeCell ref="CUS45:CUZ45"/>
    <mergeCell ref="CVA45:CVH45"/>
    <mergeCell ref="CVI45:CVP45"/>
    <mergeCell ref="CVQ45:CVX45"/>
    <mergeCell ref="CVY45:CWF45"/>
    <mergeCell ref="CWG45:CWN45"/>
    <mergeCell ref="CWO45:CWV45"/>
    <mergeCell ref="CWW45:CXD45"/>
    <mergeCell ref="CRQ45:CRX45"/>
    <mergeCell ref="CRY45:CSF45"/>
    <mergeCell ref="CSG45:CSN45"/>
    <mergeCell ref="CSO45:CSV45"/>
    <mergeCell ref="CSW45:CTD45"/>
    <mergeCell ref="CTE45:CTL45"/>
    <mergeCell ref="CTM45:CTT45"/>
    <mergeCell ref="CTU45:CUB45"/>
    <mergeCell ref="CUC45:CUJ45"/>
    <mergeCell ref="COW45:CPD45"/>
    <mergeCell ref="CPE45:CPL45"/>
    <mergeCell ref="CPM45:CPT45"/>
    <mergeCell ref="CPU45:CQB45"/>
    <mergeCell ref="CQC45:CQJ45"/>
    <mergeCell ref="CQK45:CQR45"/>
    <mergeCell ref="CQS45:CQZ45"/>
    <mergeCell ref="CRA45:CRH45"/>
    <mergeCell ref="CRI45:CRP45"/>
    <mergeCell ref="CMC45:CMJ45"/>
    <mergeCell ref="CMK45:CMR45"/>
    <mergeCell ref="CMS45:CMZ45"/>
    <mergeCell ref="CNA45:CNH45"/>
    <mergeCell ref="CNI45:CNP45"/>
    <mergeCell ref="CNQ45:CNX45"/>
    <mergeCell ref="CNY45:COF45"/>
    <mergeCell ref="COG45:CON45"/>
    <mergeCell ref="COO45:COV45"/>
    <mergeCell ref="CJI45:CJP45"/>
    <mergeCell ref="CJQ45:CJX45"/>
    <mergeCell ref="CJY45:CKF45"/>
    <mergeCell ref="CKG45:CKN45"/>
    <mergeCell ref="CKO45:CKV45"/>
    <mergeCell ref="CKW45:CLD45"/>
    <mergeCell ref="CLE45:CLL45"/>
    <mergeCell ref="CLM45:CLT45"/>
    <mergeCell ref="CLU45:CMB45"/>
    <mergeCell ref="CGO45:CGV45"/>
    <mergeCell ref="CGW45:CHD45"/>
    <mergeCell ref="CHE45:CHL45"/>
    <mergeCell ref="CHM45:CHT45"/>
    <mergeCell ref="CHU45:CIB45"/>
    <mergeCell ref="CIC45:CIJ45"/>
    <mergeCell ref="CIK45:CIR45"/>
    <mergeCell ref="CIS45:CIZ45"/>
    <mergeCell ref="CJA45:CJH45"/>
    <mergeCell ref="CDU45:CEB45"/>
    <mergeCell ref="CEC45:CEJ45"/>
    <mergeCell ref="CEK45:CER45"/>
    <mergeCell ref="CES45:CEZ45"/>
    <mergeCell ref="CFA45:CFH45"/>
    <mergeCell ref="CFI45:CFP45"/>
    <mergeCell ref="CFQ45:CFX45"/>
    <mergeCell ref="CFY45:CGF45"/>
    <mergeCell ref="CGG45:CGN45"/>
    <mergeCell ref="CBA45:CBH45"/>
    <mergeCell ref="CBI45:CBP45"/>
    <mergeCell ref="CBQ45:CBX45"/>
    <mergeCell ref="CBY45:CCF45"/>
    <mergeCell ref="CCG45:CCN45"/>
    <mergeCell ref="CCO45:CCV45"/>
    <mergeCell ref="CCW45:CDD45"/>
    <mergeCell ref="CDE45:CDL45"/>
    <mergeCell ref="CDM45:CDT45"/>
    <mergeCell ref="BYG45:BYN45"/>
    <mergeCell ref="BYO45:BYV45"/>
    <mergeCell ref="BYW45:BZD45"/>
    <mergeCell ref="BZE45:BZL45"/>
    <mergeCell ref="BZM45:BZT45"/>
    <mergeCell ref="BZU45:CAB45"/>
    <mergeCell ref="CAC45:CAJ45"/>
    <mergeCell ref="CAK45:CAR45"/>
    <mergeCell ref="CAS45:CAZ45"/>
    <mergeCell ref="BVM45:BVT45"/>
    <mergeCell ref="BVU45:BWB45"/>
    <mergeCell ref="BWC45:BWJ45"/>
    <mergeCell ref="BWK45:BWR45"/>
    <mergeCell ref="BWS45:BWZ45"/>
    <mergeCell ref="BXA45:BXH45"/>
    <mergeCell ref="BXI45:BXP45"/>
    <mergeCell ref="BXQ45:BXX45"/>
    <mergeCell ref="BXY45:BYF45"/>
    <mergeCell ref="BSS45:BSZ45"/>
    <mergeCell ref="BTA45:BTH45"/>
    <mergeCell ref="BTI45:BTP45"/>
    <mergeCell ref="BTQ45:BTX45"/>
    <mergeCell ref="BTY45:BUF45"/>
    <mergeCell ref="BUG45:BUN45"/>
    <mergeCell ref="BUO45:BUV45"/>
    <mergeCell ref="BUW45:BVD45"/>
    <mergeCell ref="BVE45:BVL45"/>
    <mergeCell ref="BPY45:BQF45"/>
    <mergeCell ref="BQG45:BQN45"/>
    <mergeCell ref="BQO45:BQV45"/>
    <mergeCell ref="BQW45:BRD45"/>
    <mergeCell ref="BRE45:BRL45"/>
    <mergeCell ref="BRM45:BRT45"/>
    <mergeCell ref="BRU45:BSB45"/>
    <mergeCell ref="BSC45:BSJ45"/>
    <mergeCell ref="BSK45:BSR45"/>
    <mergeCell ref="BNE45:BNL45"/>
    <mergeCell ref="BNM45:BNT45"/>
    <mergeCell ref="BNU45:BOB45"/>
    <mergeCell ref="BOC45:BOJ45"/>
    <mergeCell ref="BOK45:BOR45"/>
    <mergeCell ref="BOS45:BOZ45"/>
    <mergeCell ref="BPA45:BPH45"/>
    <mergeCell ref="BPI45:BPP45"/>
    <mergeCell ref="BPQ45:BPX45"/>
    <mergeCell ref="BKK45:BKR45"/>
    <mergeCell ref="BKS45:BKZ45"/>
    <mergeCell ref="BLA45:BLH45"/>
    <mergeCell ref="BLI45:BLP45"/>
    <mergeCell ref="BLQ45:BLX45"/>
    <mergeCell ref="BLY45:BMF45"/>
    <mergeCell ref="BMG45:BMN45"/>
    <mergeCell ref="BMO45:BMV45"/>
    <mergeCell ref="BMW45:BND45"/>
    <mergeCell ref="BHQ45:BHX45"/>
    <mergeCell ref="BHY45:BIF45"/>
    <mergeCell ref="BIG45:BIN45"/>
    <mergeCell ref="BIO45:BIV45"/>
    <mergeCell ref="BIW45:BJD45"/>
    <mergeCell ref="BJE45:BJL45"/>
    <mergeCell ref="BJM45:BJT45"/>
    <mergeCell ref="BJU45:BKB45"/>
    <mergeCell ref="BKC45:BKJ45"/>
    <mergeCell ref="BEW45:BFD45"/>
    <mergeCell ref="BFE45:BFL45"/>
    <mergeCell ref="BFM45:BFT45"/>
    <mergeCell ref="BFU45:BGB45"/>
    <mergeCell ref="BGC45:BGJ45"/>
    <mergeCell ref="BGK45:BGR45"/>
    <mergeCell ref="BGS45:BGZ45"/>
    <mergeCell ref="BHA45:BHH45"/>
    <mergeCell ref="BHI45:BHP45"/>
    <mergeCell ref="BCC45:BCJ45"/>
    <mergeCell ref="BCK45:BCR45"/>
    <mergeCell ref="BCS45:BCZ45"/>
    <mergeCell ref="BDA45:BDH45"/>
    <mergeCell ref="BDI45:BDP45"/>
    <mergeCell ref="BDQ45:BDX45"/>
    <mergeCell ref="BDY45:BEF45"/>
    <mergeCell ref="BEG45:BEN45"/>
    <mergeCell ref="BEO45:BEV45"/>
    <mergeCell ref="AZI45:AZP45"/>
    <mergeCell ref="AZQ45:AZX45"/>
    <mergeCell ref="AZY45:BAF45"/>
    <mergeCell ref="BAG45:BAN45"/>
    <mergeCell ref="BAO45:BAV45"/>
    <mergeCell ref="BAW45:BBD45"/>
    <mergeCell ref="BBE45:BBL45"/>
    <mergeCell ref="BBM45:BBT45"/>
    <mergeCell ref="BBU45:BCB45"/>
    <mergeCell ref="AWO45:AWV45"/>
    <mergeCell ref="AWW45:AXD45"/>
    <mergeCell ref="AXE45:AXL45"/>
    <mergeCell ref="AXM45:AXT45"/>
    <mergeCell ref="AXU45:AYB45"/>
    <mergeCell ref="AYC45:AYJ45"/>
    <mergeCell ref="AYK45:AYR45"/>
    <mergeCell ref="AYS45:AYZ45"/>
    <mergeCell ref="AZA45:AZH45"/>
    <mergeCell ref="ATU45:AUB45"/>
    <mergeCell ref="AUC45:AUJ45"/>
    <mergeCell ref="AUK45:AUR45"/>
    <mergeCell ref="AUS45:AUZ45"/>
    <mergeCell ref="AVA45:AVH45"/>
    <mergeCell ref="AVI45:AVP45"/>
    <mergeCell ref="AVQ45:AVX45"/>
    <mergeCell ref="AVY45:AWF45"/>
    <mergeCell ref="AWG45:AWN45"/>
    <mergeCell ref="ARA45:ARH45"/>
    <mergeCell ref="ARI45:ARP45"/>
    <mergeCell ref="ARQ45:ARX45"/>
    <mergeCell ref="ARY45:ASF45"/>
    <mergeCell ref="ASG45:ASN45"/>
    <mergeCell ref="ASO45:ASV45"/>
    <mergeCell ref="ASW45:ATD45"/>
    <mergeCell ref="ATE45:ATL45"/>
    <mergeCell ref="ATM45:ATT45"/>
    <mergeCell ref="AOG45:AON45"/>
    <mergeCell ref="AOO45:AOV45"/>
    <mergeCell ref="AOW45:APD45"/>
    <mergeCell ref="APE45:APL45"/>
    <mergeCell ref="APM45:APT45"/>
    <mergeCell ref="APU45:AQB45"/>
    <mergeCell ref="AQC45:AQJ45"/>
    <mergeCell ref="AQK45:AQR45"/>
    <mergeCell ref="AQS45:AQZ45"/>
    <mergeCell ref="ALM45:ALT45"/>
    <mergeCell ref="ALU45:AMB45"/>
    <mergeCell ref="AMC45:AMJ45"/>
    <mergeCell ref="AMK45:AMR45"/>
    <mergeCell ref="AMS45:AMZ45"/>
    <mergeCell ref="ANA45:ANH45"/>
    <mergeCell ref="ANI45:ANP45"/>
    <mergeCell ref="ANQ45:ANX45"/>
    <mergeCell ref="ANY45:AOF45"/>
    <mergeCell ref="AIS45:AIZ45"/>
    <mergeCell ref="AJA45:AJH45"/>
    <mergeCell ref="AJI45:AJP45"/>
    <mergeCell ref="AJQ45:AJX45"/>
    <mergeCell ref="AJY45:AKF45"/>
    <mergeCell ref="AKG45:AKN45"/>
    <mergeCell ref="AKO45:AKV45"/>
    <mergeCell ref="AKW45:ALD45"/>
    <mergeCell ref="ALE45:ALL45"/>
    <mergeCell ref="AFY45:AGF45"/>
    <mergeCell ref="AGG45:AGN45"/>
    <mergeCell ref="AGO45:AGV45"/>
    <mergeCell ref="AGW45:AHD45"/>
    <mergeCell ref="AHE45:AHL45"/>
    <mergeCell ref="AHM45:AHT45"/>
    <mergeCell ref="AHU45:AIB45"/>
    <mergeCell ref="AIC45:AIJ45"/>
    <mergeCell ref="AIK45:AIR45"/>
    <mergeCell ref="ADE45:ADL45"/>
    <mergeCell ref="ADM45:ADT45"/>
    <mergeCell ref="ADU45:AEB45"/>
    <mergeCell ref="AEC45:AEJ45"/>
    <mergeCell ref="AEK45:AER45"/>
    <mergeCell ref="AES45:AEZ45"/>
    <mergeCell ref="AFA45:AFH45"/>
    <mergeCell ref="AFI45:AFP45"/>
    <mergeCell ref="AFQ45:AFX45"/>
    <mergeCell ref="AAK45:AAR45"/>
    <mergeCell ref="AAS45:AAZ45"/>
    <mergeCell ref="ABA45:ABH45"/>
    <mergeCell ref="ABI45:ABP45"/>
    <mergeCell ref="ABQ45:ABX45"/>
    <mergeCell ref="ABY45:ACF45"/>
    <mergeCell ref="ACG45:ACN45"/>
    <mergeCell ref="ACO45:ACV45"/>
    <mergeCell ref="ACW45:ADD45"/>
    <mergeCell ref="XQ45:XX45"/>
    <mergeCell ref="XY45:YF45"/>
    <mergeCell ref="YG45:YN45"/>
    <mergeCell ref="YO45:YV45"/>
    <mergeCell ref="YW45:ZD45"/>
    <mergeCell ref="ZE45:ZL45"/>
    <mergeCell ref="ZM45:ZT45"/>
    <mergeCell ref="ZU45:AAB45"/>
    <mergeCell ref="AAC45:AAJ45"/>
    <mergeCell ref="UW45:VD45"/>
    <mergeCell ref="VE45:VL45"/>
    <mergeCell ref="VM45:VT45"/>
    <mergeCell ref="VU45:WB45"/>
    <mergeCell ref="WC45:WJ45"/>
    <mergeCell ref="WK45:WR45"/>
    <mergeCell ref="WS45:WZ45"/>
    <mergeCell ref="XA45:XH45"/>
    <mergeCell ref="XI45:XP45"/>
    <mergeCell ref="SC45:SJ45"/>
    <mergeCell ref="SK45:SR45"/>
    <mergeCell ref="SS45:SZ45"/>
    <mergeCell ref="TA45:TH45"/>
    <mergeCell ref="TI45:TP45"/>
    <mergeCell ref="TQ45:TX45"/>
    <mergeCell ref="TY45:UF45"/>
    <mergeCell ref="UG45:UN45"/>
    <mergeCell ref="UO45:UV45"/>
    <mergeCell ref="PI45:PP45"/>
    <mergeCell ref="PQ45:PX45"/>
    <mergeCell ref="PY45:QF45"/>
    <mergeCell ref="QG45:QN45"/>
    <mergeCell ref="QO45:QV45"/>
    <mergeCell ref="QW45:RD45"/>
    <mergeCell ref="RE45:RL45"/>
    <mergeCell ref="RM45:RT45"/>
    <mergeCell ref="RU45:SB45"/>
    <mergeCell ref="NE45:NL45"/>
    <mergeCell ref="NM45:NT45"/>
    <mergeCell ref="NU45:OB45"/>
    <mergeCell ref="OC45:OJ45"/>
    <mergeCell ref="OK45:OR45"/>
    <mergeCell ref="OS45:OZ45"/>
    <mergeCell ref="PA45:PH45"/>
    <mergeCell ref="B101:D101"/>
    <mergeCell ref="B178:I178"/>
    <mergeCell ref="B159:I159"/>
    <mergeCell ref="B80:I80"/>
    <mergeCell ref="B81:F81"/>
    <mergeCell ref="H81:I81"/>
    <mergeCell ref="B82:I82"/>
    <mergeCell ref="B83:F83"/>
    <mergeCell ref="B85:C85"/>
    <mergeCell ref="B99:D99"/>
    <mergeCell ref="B102:I102"/>
    <mergeCell ref="B103:I103"/>
    <mergeCell ref="B105:I105"/>
    <mergeCell ref="B107:D107"/>
    <mergeCell ref="F107:I107"/>
    <mergeCell ref="B108:D108"/>
    <mergeCell ref="G100:I100"/>
    <mergeCell ref="B145:E145"/>
    <mergeCell ref="B113:D113"/>
    <mergeCell ref="B129:C129"/>
    <mergeCell ref="G129:I129"/>
    <mergeCell ref="B127:C127"/>
    <mergeCell ref="G127:I127"/>
    <mergeCell ref="G89:I89"/>
    <mergeCell ref="H91:I91"/>
    <mergeCell ref="G101:I101"/>
    <mergeCell ref="F119:I119"/>
    <mergeCell ref="F109:I109"/>
    <mergeCell ref="B110:D110"/>
    <mergeCell ref="F108:I108"/>
    <mergeCell ref="MO45:MV45"/>
    <mergeCell ref="MW45:ND45"/>
    <mergeCell ref="G53:M53"/>
    <mergeCell ref="B71:D71"/>
    <mergeCell ref="B72:D72"/>
    <mergeCell ref="B47:I47"/>
    <mergeCell ref="B48:I48"/>
    <mergeCell ref="B121:D121"/>
    <mergeCell ref="LI45:LP45"/>
    <mergeCell ref="LQ45:LX45"/>
    <mergeCell ref="LY45:MF45"/>
    <mergeCell ref="MG45:MN45"/>
    <mergeCell ref="HA45:HH45"/>
    <mergeCell ref="HI45:HP45"/>
    <mergeCell ref="HQ45:HX45"/>
    <mergeCell ref="HY45:IF45"/>
    <mergeCell ref="IG45:IN45"/>
    <mergeCell ref="IO45:IV45"/>
    <mergeCell ref="IW45:JD45"/>
    <mergeCell ref="JE45:JL45"/>
    <mergeCell ref="JM45:JT45"/>
    <mergeCell ref="D89:F89"/>
    <mergeCell ref="B90:I90"/>
    <mergeCell ref="B77:I77"/>
    <mergeCell ref="C79:E79"/>
    <mergeCell ref="F79:I79"/>
    <mergeCell ref="Q45:X45"/>
    <mergeCell ref="Y45:AF45"/>
    <mergeCell ref="FE45:FL45"/>
    <mergeCell ref="FM45:FT45"/>
    <mergeCell ref="FU45:GB45"/>
    <mergeCell ref="GC45:GJ45"/>
    <mergeCell ref="GK45:GR45"/>
    <mergeCell ref="GS45:GZ45"/>
    <mergeCell ref="BM45:BT45"/>
    <mergeCell ref="BU45:CB45"/>
    <mergeCell ref="CC45:CJ45"/>
    <mergeCell ref="CK45:CR45"/>
    <mergeCell ref="B78:I78"/>
    <mergeCell ref="G83:I83"/>
    <mergeCell ref="B230:C230"/>
    <mergeCell ref="B228:I228"/>
    <mergeCell ref="B214:I214"/>
    <mergeCell ref="G73:I73"/>
    <mergeCell ref="H87:I87"/>
    <mergeCell ref="B212:I212"/>
    <mergeCell ref="DQ45:DX45"/>
    <mergeCell ref="DY45:EF45"/>
    <mergeCell ref="B213:F213"/>
    <mergeCell ref="B182:I182"/>
    <mergeCell ref="B88:I88"/>
    <mergeCell ref="B115:I115"/>
    <mergeCell ref="B120:I120"/>
    <mergeCell ref="F121:I121"/>
    <mergeCell ref="B114:I114"/>
    <mergeCell ref="B109:D109"/>
    <mergeCell ref="B139:I139"/>
    <mergeCell ref="B152:E152"/>
    <mergeCell ref="B75:D75"/>
    <mergeCell ref="JU45:KB45"/>
    <mergeCell ref="KC45:KJ45"/>
    <mergeCell ref="KK45:KR45"/>
    <mergeCell ref="KS45:KZ45"/>
    <mergeCell ref="LA45:LH45"/>
    <mergeCell ref="B198:I198"/>
    <mergeCell ref="B147:E147"/>
    <mergeCell ref="B92:I92"/>
    <mergeCell ref="B94:D94"/>
    <mergeCell ref="G94:I94"/>
    <mergeCell ref="B95:D95"/>
    <mergeCell ref="B116:I116"/>
    <mergeCell ref="B104:I104"/>
    <mergeCell ref="B118:I118"/>
    <mergeCell ref="B122:I122"/>
    <mergeCell ref="B148:E148"/>
    <mergeCell ref="B149:E149"/>
    <mergeCell ref="B150:E150"/>
    <mergeCell ref="B151:E151"/>
    <mergeCell ref="B135:I135"/>
    <mergeCell ref="EG45:EN45"/>
    <mergeCell ref="G95:I95"/>
    <mergeCell ref="EO45:EV45"/>
    <mergeCell ref="EW45:FD45"/>
    <mergeCell ref="B86:I86"/>
    <mergeCell ref="B87:F87"/>
    <mergeCell ref="B128:C128"/>
    <mergeCell ref="G179:I179"/>
    <mergeCell ref="F74:I74"/>
    <mergeCell ref="CS45:CZ45"/>
    <mergeCell ref="DA45:DH45"/>
    <mergeCell ref="DI45:DP45"/>
    <mergeCell ref="F171:I171"/>
    <mergeCell ref="B181:I181"/>
    <mergeCell ref="D222:E222"/>
    <mergeCell ref="G220:H220"/>
    <mergeCell ref="B232:C232"/>
    <mergeCell ref="D232:E232"/>
    <mergeCell ref="H232:I232"/>
    <mergeCell ref="G223:H223"/>
    <mergeCell ref="B231:C231"/>
    <mergeCell ref="B177:I177"/>
    <mergeCell ref="F200:H200"/>
    <mergeCell ref="B190:F190"/>
    <mergeCell ref="B183:I183"/>
    <mergeCell ref="B184:I184"/>
    <mergeCell ref="D230:E230"/>
    <mergeCell ref="H230:I230"/>
    <mergeCell ref="B229:I229"/>
    <mergeCell ref="F201:H201"/>
    <mergeCell ref="B192:I192"/>
    <mergeCell ref="B171:D171"/>
    <mergeCell ref="B172:I172"/>
    <mergeCell ref="F173:I173"/>
    <mergeCell ref="B191:I191"/>
    <mergeCell ref="B180:I180"/>
    <mergeCell ref="E193:I193"/>
    <mergeCell ref="B209:I209"/>
    <mergeCell ref="AG45:AN45"/>
    <mergeCell ref="AO45:AV45"/>
    <mergeCell ref="AW45:BD45"/>
    <mergeCell ref="BE45:BL45"/>
    <mergeCell ref="B251:I251"/>
    <mergeCell ref="B64:I64"/>
    <mergeCell ref="B65:D65"/>
    <mergeCell ref="F65:I65"/>
    <mergeCell ref="B66:D66"/>
    <mergeCell ref="F66:I66"/>
    <mergeCell ref="B70:I70"/>
    <mergeCell ref="B163:I163"/>
    <mergeCell ref="B164:I164"/>
    <mergeCell ref="B173:D173"/>
    <mergeCell ref="B174:I174"/>
    <mergeCell ref="B175:I175"/>
    <mergeCell ref="B176:I176"/>
    <mergeCell ref="G72:I72"/>
    <mergeCell ref="B73:D73"/>
    <mergeCell ref="F199:H199"/>
    <mergeCell ref="B215:F215"/>
    <mergeCell ref="B218:I218"/>
    <mergeCell ref="F225:I225"/>
    <mergeCell ref="B123:C123"/>
    <mergeCell ref="G123:I123"/>
    <mergeCell ref="B124:C124"/>
    <mergeCell ref="G124:I124"/>
    <mergeCell ref="B235:C235"/>
    <mergeCell ref="D235:E235"/>
    <mergeCell ref="H235:I235"/>
    <mergeCell ref="B169:I169"/>
    <mergeCell ref="F170:I170"/>
    <mergeCell ref="B309:I309"/>
    <mergeCell ref="B259:I259"/>
    <mergeCell ref="D220:E220"/>
    <mergeCell ref="D221:E221"/>
    <mergeCell ref="B193:D193"/>
    <mergeCell ref="B204:C204"/>
    <mergeCell ref="D204:E204"/>
    <mergeCell ref="F204:I204"/>
    <mergeCell ref="B207:I207"/>
    <mergeCell ref="B203:I203"/>
    <mergeCell ref="B199:B200"/>
    <mergeCell ref="B201:B202"/>
    <mergeCell ref="C199:E199"/>
    <mergeCell ref="C200:E200"/>
    <mergeCell ref="C201:E201"/>
    <mergeCell ref="C202:E202"/>
    <mergeCell ref="B237:I237"/>
    <mergeCell ref="B196:I196"/>
    <mergeCell ref="B217:I217"/>
    <mergeCell ref="B216:I216"/>
    <mergeCell ref="B238:E238"/>
    <mergeCell ref="G238:I238"/>
    <mergeCell ref="B308:I308"/>
    <mergeCell ref="C305:I305"/>
    <mergeCell ref="C307:I307"/>
    <mergeCell ref="B272:B273"/>
    <mergeCell ref="B274:B275"/>
    <mergeCell ref="B280:B281"/>
    <mergeCell ref="B267:I267"/>
    <mergeCell ref="B268:B269"/>
    <mergeCell ref="B241:I241"/>
    <mergeCell ref="C302:I302"/>
    <mergeCell ref="C288:I288"/>
    <mergeCell ref="B282:I282"/>
    <mergeCell ref="B283:B284"/>
    <mergeCell ref="C283:I283"/>
    <mergeCell ref="C284:I284"/>
    <mergeCell ref="B285:B286"/>
    <mergeCell ref="B248:I248"/>
    <mergeCell ref="B219:I219"/>
    <mergeCell ref="D225:E225"/>
    <mergeCell ref="B210:I210"/>
    <mergeCell ref="B265:I265"/>
    <mergeCell ref="D236:E236"/>
    <mergeCell ref="H236:I236"/>
    <mergeCell ref="C270:I270"/>
    <mergeCell ref="C272:I272"/>
    <mergeCell ref="C274:I274"/>
    <mergeCell ref="C280:I280"/>
    <mergeCell ref="C276:I276"/>
    <mergeCell ref="C294:I294"/>
    <mergeCell ref="B263:I263"/>
    <mergeCell ref="B264:I264"/>
    <mergeCell ref="B194:I194"/>
    <mergeCell ref="F202:H202"/>
    <mergeCell ref="B197:I197"/>
    <mergeCell ref="I199:I200"/>
    <mergeCell ref="I201:I202"/>
    <mergeCell ref="G222:H222"/>
    <mergeCell ref="D223:E223"/>
    <mergeCell ref="D224:E224"/>
    <mergeCell ref="B233:C233"/>
    <mergeCell ref="D233:E233"/>
    <mergeCell ref="C268:I268"/>
    <mergeCell ref="C269:I269"/>
    <mergeCell ref="B278:B279"/>
    <mergeCell ref="C278:I278"/>
    <mergeCell ref="C279:I279"/>
    <mergeCell ref="B276:B277"/>
    <mergeCell ref="H233:I233"/>
    <mergeCell ref="B206:I206"/>
    <mergeCell ref="B195:I195"/>
    <mergeCell ref="G224:H224"/>
    <mergeCell ref="B227:D227"/>
    <mergeCell ref="C266:I266"/>
    <mergeCell ref="B242:I242"/>
    <mergeCell ref="B239:I239"/>
    <mergeCell ref="B240:I240"/>
    <mergeCell ref="B234:C234"/>
    <mergeCell ref="C286:I286"/>
    <mergeCell ref="B287:B288"/>
    <mergeCell ref="C287:I287"/>
    <mergeCell ref="F111:I111"/>
    <mergeCell ref="B112:D112"/>
    <mergeCell ref="F112:I112"/>
    <mergeCell ref="F113:I113"/>
    <mergeCell ref="B117:I117"/>
    <mergeCell ref="B119:D119"/>
    <mergeCell ref="B140:I140"/>
    <mergeCell ref="B141:E141"/>
    <mergeCell ref="B302:B303"/>
    <mergeCell ref="B211:I211"/>
    <mergeCell ref="B205:F205"/>
    <mergeCell ref="B208:I208"/>
    <mergeCell ref="D234:E234"/>
    <mergeCell ref="D231:E231"/>
    <mergeCell ref="H231:I231"/>
    <mergeCell ref="H234:I234"/>
    <mergeCell ref="H254:I254"/>
    <mergeCell ref="B161:I161"/>
    <mergeCell ref="B168:I168"/>
    <mergeCell ref="B226:I226"/>
    <mergeCell ref="D244:E244"/>
    <mergeCell ref="B246:I246"/>
    <mergeCell ref="B247:I247"/>
    <mergeCell ref="D249:E249"/>
    <mergeCell ref="D250:E250"/>
    <mergeCell ref="B167:D167"/>
    <mergeCell ref="B170:D170"/>
    <mergeCell ref="F167:I167"/>
    <mergeCell ref="C300:I300"/>
    <mergeCell ref="C292:I292"/>
    <mergeCell ref="B255:D255"/>
    <mergeCell ref="B236:C236"/>
    <mergeCell ref="A2:A308"/>
    <mergeCell ref="B3:I3"/>
    <mergeCell ref="B4:I4"/>
    <mergeCell ref="H6:I6"/>
    <mergeCell ref="B9:I9"/>
    <mergeCell ref="B10:C10"/>
    <mergeCell ref="D10:E10"/>
    <mergeCell ref="B13:I13"/>
    <mergeCell ref="B14:E14"/>
    <mergeCell ref="B16:I16"/>
    <mergeCell ref="C17:G17"/>
    <mergeCell ref="C18:F18"/>
    <mergeCell ref="H18:I18"/>
    <mergeCell ref="F10:G10"/>
    <mergeCell ref="H10:I10"/>
    <mergeCell ref="B294:B295"/>
    <mergeCell ref="B296:B297"/>
    <mergeCell ref="B51:C51"/>
    <mergeCell ref="B49:I49"/>
    <mergeCell ref="G221:H221"/>
    <mergeCell ref="B187:I187"/>
    <mergeCell ref="B188:I188"/>
    <mergeCell ref="B186:I186"/>
    <mergeCell ref="B189:I189"/>
    <mergeCell ref="B50:I50"/>
    <mergeCell ref="C271:I271"/>
    <mergeCell ref="C273:I273"/>
    <mergeCell ref="C275:I275"/>
    <mergeCell ref="C281:I281"/>
    <mergeCell ref="C295:I295"/>
    <mergeCell ref="C297:I297"/>
    <mergeCell ref="B155:I155"/>
    <mergeCell ref="C298:I298"/>
    <mergeCell ref="C285:I285"/>
    <mergeCell ref="B157:I157"/>
    <mergeCell ref="B158:D158"/>
    <mergeCell ref="E158:I158"/>
    <mergeCell ref="C277:I277"/>
    <mergeCell ref="B33:I33"/>
    <mergeCell ref="B34:I34"/>
    <mergeCell ref="B37:I37"/>
    <mergeCell ref="B36:E36"/>
    <mergeCell ref="B58:F58"/>
    <mergeCell ref="G58:I58"/>
    <mergeCell ref="F85:G85"/>
    <mergeCell ref="D85:E85"/>
    <mergeCell ref="F71:I71"/>
    <mergeCell ref="B160:D160"/>
    <mergeCell ref="E160:I160"/>
    <mergeCell ref="B162:D162"/>
    <mergeCell ref="E162:I162"/>
    <mergeCell ref="B179:D179"/>
    <mergeCell ref="E179:F179"/>
    <mergeCell ref="B165:I165"/>
    <mergeCell ref="F110:I110"/>
    <mergeCell ref="B153:I153"/>
    <mergeCell ref="B130:C130"/>
    <mergeCell ref="B138:F138"/>
    <mergeCell ref="B146:E146"/>
    <mergeCell ref="B166:I166"/>
    <mergeCell ref="B125:C125"/>
    <mergeCell ref="G125:I125"/>
    <mergeCell ref="G128:I128"/>
    <mergeCell ref="B111:D111"/>
    <mergeCell ref="B137:I137"/>
    <mergeCell ref="B136:F136"/>
    <mergeCell ref="C304:I304"/>
    <mergeCell ref="C306:I306"/>
    <mergeCell ref="B304:B305"/>
    <mergeCell ref="B56:I56"/>
    <mergeCell ref="B298:B299"/>
    <mergeCell ref="B306:B307"/>
    <mergeCell ref="B154:I154"/>
    <mergeCell ref="B61:I61"/>
    <mergeCell ref="B63:I63"/>
    <mergeCell ref="C293:I293"/>
    <mergeCell ref="C303:I303"/>
    <mergeCell ref="B270:B271"/>
    <mergeCell ref="H255:I255"/>
    <mergeCell ref="B300:B301"/>
    <mergeCell ref="B291:I291"/>
    <mergeCell ref="B292:B293"/>
    <mergeCell ref="C296:I296"/>
    <mergeCell ref="B252:D252"/>
    <mergeCell ref="B253:D253"/>
    <mergeCell ref="B257:I257"/>
    <mergeCell ref="B258:I258"/>
    <mergeCell ref="B260:I260"/>
    <mergeCell ref="F227:G227"/>
    <mergeCell ref="H252:I252"/>
    <mergeCell ref="H253:I253"/>
    <mergeCell ref="B261:I261"/>
    <mergeCell ref="C299:I299"/>
    <mergeCell ref="C301:I301"/>
    <mergeCell ref="D245:E245"/>
    <mergeCell ref="B254:D254"/>
    <mergeCell ref="B289:B290"/>
    <mergeCell ref="C289:I289"/>
    <mergeCell ref="C290:I290"/>
    <mergeCell ref="G14:I14"/>
    <mergeCell ref="D23:F23"/>
    <mergeCell ref="B23:C23"/>
    <mergeCell ref="G19:I19"/>
    <mergeCell ref="B20:I20"/>
    <mergeCell ref="B21:I21"/>
    <mergeCell ref="B22:I22"/>
    <mergeCell ref="B11:I11"/>
    <mergeCell ref="B12:D12"/>
    <mergeCell ref="B29:I29"/>
    <mergeCell ref="B15:I15"/>
    <mergeCell ref="B32:E32"/>
    <mergeCell ref="F32:I32"/>
    <mergeCell ref="B30:E30"/>
    <mergeCell ref="F30:H30"/>
    <mergeCell ref="B156:D156"/>
    <mergeCell ref="E156:I156"/>
    <mergeCell ref="B74:D74"/>
    <mergeCell ref="E75:I75"/>
    <mergeCell ref="B28:I28"/>
    <mergeCell ref="G130:I130"/>
    <mergeCell ref="B131:C131"/>
    <mergeCell ref="G131:I131"/>
    <mergeCell ref="B132:C132"/>
    <mergeCell ref="G132:I132"/>
    <mergeCell ref="B133:C133"/>
    <mergeCell ref="G133:I133"/>
    <mergeCell ref="B134:C134"/>
    <mergeCell ref="G134:I134"/>
  </mergeCells>
  <conditionalFormatting sqref="B292 B270 B272 B274 B280 B276 B268 B278 B283:B285 B287">
    <cfRule type="containsText" dxfId="15" priority="48" operator="containsText" text="Sí">
      <formula>NOT(ISERROR(SEARCH("Sí",B268)))</formula>
    </cfRule>
    <cfRule type="containsText" dxfId="14" priority="49" operator="containsText" text="No">
      <formula>NOT(ISERROR(SEARCH("No",B268)))</formula>
    </cfRule>
    <cfRule type="containsText" dxfId="13" priority="50" operator="containsText" text="Sí">
      <formula>NOT(ISERROR(SEARCH("Sí",B268)))</formula>
    </cfRule>
  </conditionalFormatting>
  <conditionalFormatting sqref="B292:B307 B268:B281 B266 B283:B288">
    <cfRule type="containsText" dxfId="12" priority="45" operator="containsText" text="No">
      <formula>NOT(ISERROR(SEARCH("No",B266)))</formula>
    </cfRule>
    <cfRule type="containsText" dxfId="11" priority="46" operator="containsText" text="Si">
      <formula>NOT(ISERROR(SEARCH("Si",B266)))</formula>
    </cfRule>
  </conditionalFormatting>
  <conditionalFormatting sqref="B283:B284">
    <cfRule type="containsText" dxfId="10" priority="13" operator="containsText" text="Si">
      <formula>NOT(ISERROR(SEARCH("Si",B283)))</formula>
    </cfRule>
  </conditionalFormatting>
  <conditionalFormatting sqref="B289">
    <cfRule type="containsText" dxfId="9" priority="8" operator="containsText" text="Sí">
      <formula>NOT(ISERROR(SEARCH("Sí",B289)))</formula>
    </cfRule>
    <cfRule type="containsText" dxfId="8" priority="9" operator="containsText" text="No">
      <formula>NOT(ISERROR(SEARCH("No",B289)))</formula>
    </cfRule>
    <cfRule type="containsText" dxfId="7" priority="10" operator="containsText" text="Sí">
      <formula>NOT(ISERROR(SEARCH("Sí",B289)))</formula>
    </cfRule>
  </conditionalFormatting>
  <conditionalFormatting sqref="B289:B290">
    <cfRule type="containsText" dxfId="6" priority="6" operator="containsText" text="No">
      <formula>NOT(ISERROR(SEARCH("No",B289)))</formula>
    </cfRule>
    <cfRule type="containsText" dxfId="5" priority="7" operator="containsText" text="Si">
      <formula>NOT(ISERROR(SEARCH("Si",B289)))</formula>
    </cfRule>
  </conditionalFormatting>
  <conditionalFormatting sqref="B289">
    <cfRule type="containsText" dxfId="4" priority="3" operator="containsText" text="Sí">
      <formula>NOT(ISERROR(SEARCH("Sí",B289)))</formula>
    </cfRule>
    <cfRule type="containsText" dxfId="3" priority="4" operator="containsText" text="No">
      <formula>NOT(ISERROR(SEARCH("No",B289)))</formula>
    </cfRule>
    <cfRule type="containsText" dxfId="2" priority="5" operator="containsText" text="Sí">
      <formula>NOT(ISERROR(SEARCH("Sí",B289)))</formula>
    </cfRule>
  </conditionalFormatting>
  <conditionalFormatting sqref="B289:B290">
    <cfRule type="containsText" dxfId="1" priority="1" operator="containsText" text="No">
      <formula>NOT(ISERROR(SEARCH("No",B289)))</formula>
    </cfRule>
    <cfRule type="containsText" dxfId="0" priority="2" operator="containsText" text="Si">
      <formula>NOT(ISERROR(SEARCH("Si",B289)))</formula>
    </cfRule>
  </conditionalFormatting>
  <dataValidations xWindow="460" yWindow="671" count="59">
    <dataValidation type="list" allowBlank="1" showInputMessage="1" showErrorMessage="1" prompt="Si la respuesta es NO, debe de especificar el motivo de no adjuntar este documento." sqref="B302:B305 B292:B293 B285:B286 B274:B277 B268:B269 B296:B297 B289:B290">
      <formula1>"___, Si, No"</formula1>
    </dataValidation>
    <dataValidation type="list" allowBlank="1" showInputMessage="1" showErrorMessage="1" prompt="Si la respuesta es NO, debe de especificar el motivo de no adjuntar este / estos documento/s." sqref="B306:B307 B298:B301 B270:B273 B294:B295 B287:B288">
      <formula1>"___, Si, No"</formula1>
    </dataValidation>
    <dataValidation type="list" allowBlank="1" showInputMessage="1" showErrorMessage="1" sqref="B266 I142:I152 E108:E113 D124:D134 G138 F95:F101">
      <formula1>"___, Si, No"</formula1>
    </dataValidation>
    <dataValidation type="list" allowBlank="1" showInputMessage="1" showErrorMessage="1" sqref="F142:F152 E124:E134">
      <formula1>"__,Indefinido,Temporal,En prácticas,Formación y aprendizaje."</formula1>
    </dataValidation>
    <dataValidation type="list" allowBlank="1" showInputMessage="1" showErrorMessage="1" prompt="Elija opción de la lista desplegable" sqref="H231:I236">
      <formula1>"___,Sí, se adjunta,No"</formula1>
    </dataValidation>
    <dataValidation type="list" allowBlank="1" showInputMessage="1" showErrorMessage="1" prompt="Elija opción de la lista desplegable" sqref="G231:G236">
      <formula1>"___,Aún sin solicitar,En trámite,Concedida"</formula1>
    </dataValidation>
    <dataValidation type="list" allowBlank="1" showInputMessage="1" showErrorMessage="1" prompt="Elija opción de la lista desplegable. En caso de especificar &quot;Otros&quot; debe explicar en Observaciones" sqref="B231:C236">
      <formula1>"___,fondos propios,préstamo bancario,préstamo familiar,otros préstamos,microcrédito,subvención/ayuda,Capitalización desempleo,Crowdfunding,Playfunding,Crowdlending,Crowdsourcing,Business Angel,Leasing,Renting,Otros (especificar en Observaciones)"</formula1>
    </dataValidation>
    <dataValidation type="list" allowBlank="1" showInputMessage="1" showErrorMessage="1" prompt="Elija opción y a continuación responda las siguientes cuestiones segín corresponda" sqref="E167">
      <formula1>"___, Sí, No"</formula1>
    </dataValidation>
    <dataValidation type="list" allowBlank="1" showInputMessage="1" showErrorMessage="1" prompt="Elija de la siguiente selección el epígrafe de IAE que le corresponde al darse de alta en su actividad empresarial/profesional. No escoja el título/agrupación sino el código." sqref="E160:I160">
      <formula1>$E$311:$E$1392</formula1>
    </dataValidation>
    <dataValidation type="list" allowBlank="1" showInputMessage="1" showErrorMessage="1" error="Elija de la siguiente selección." prompt="Elija de la siguiente selección el código CNAE que le corresponde al darse de alta como trabajador autónomo en Seguridad Social. No escoja el título/agrupación sino el código." sqref="E158:I158">
      <formula1>$B$311:$B$961</formula1>
    </dataValidation>
    <dataValidation allowBlank="1" showErrorMessage="1" prompt="Especifique suma de las inversiones y gastos de puesta en marcha: inmovilizado (maquinaria, mobiliario, instalaciones,...), reformas en el local donde se va a ejercer la actividad, gastos administrativos y/o de gestión para inicio, publicidad...    " sqref="E227 C244 F245:H245 C249 F250:H250 E253:G256 E262:G262"/>
    <dataValidation type="date" allowBlank="1" showInputMessage="1" showErrorMessage="1" prompt="Especifique fecha en el formato: nn/nn/nnnn" sqref="E171 E173">
      <formula1>1</formula1>
      <formula2>109939</formula2>
    </dataValidation>
    <dataValidation type="date" operator="greaterThan" allowBlank="1" showInputMessage="1" showErrorMessage="1" error="La fecha de inicio deberá ser posterior al 1 de enero del año anterior al que se solicita la ayuda económica." prompt="Especifique fecha en el formato: nn/nn/nnnn" sqref="E170">
      <formula1>42004</formula1>
    </dataValidation>
    <dataValidation type="list" allowBlank="1" showInputMessage="1" showErrorMessage="1" error="Error. Elija una opción de la lista desplegable" prompt="Elija opción del desplegable. En caso de responder &quot;Otra&quot;, explique en el siguiente apartado" sqref="E162:I162">
      <mc:AlternateContent xmlns:x12ac="http://schemas.microsoft.com/office/spreadsheetml/2011/1/ac" xmlns:mc="http://schemas.openxmlformats.org/markup-compatibility/2006">
        <mc:Choice Requires="x12ac">
          <x12ac:list>___,"En espera, aun por decidir si ponerlo en marcha",En trámite: busqueda de financiación de otras entidades,"En trámite: con financiación y en fase de adquisicón equipamiento, marketing…",Iniciada actividad,Otra (explique en el siguiente apartado)</x12ac:list>
        </mc:Choice>
        <mc:Fallback>
          <formula1>"___,En espera, aun por decidir si ponerlo en marcha,En trámite: busqueda de financiación de otras entidades,En trámite: con financiación y en fase de adquisicón equipamiento, marketing…,Iniciada actividad,Otra (explique en el siguiente apartado)"</formula1>
        </mc:Fallback>
      </mc:AlternateContent>
    </dataValidation>
    <dataValidation type="list" allowBlank="1" showInputMessage="1" showErrorMessage="1" prompt="Si la respuesta es NO, debe de especificar el motivo de no adjuntar este documento" sqref="B266 B283:B284">
      <formula1>"___, Si, No"</formula1>
    </dataValidation>
    <dataValidation type="list" allowBlank="1" showInputMessage="1" showErrorMessage="1" prompt="Además de adjuntar su CV, es OBLIGATORIO cumplimentar la parte del formulario relativa a &quot;INFORMACIÓN CURRICULUM&quot;." sqref="B280:B281">
      <formula1>"___, Si, No"</formula1>
    </dataValidation>
    <dataValidation type="list" allowBlank="1" showInputMessage="1" showErrorMessage="1" sqref="E193:I193">
      <formula1>$Q$311:$Q$314</formula1>
    </dataValidation>
    <dataValidation type="list" allowBlank="1" showInputMessage="1" showErrorMessage="1" sqref="E179:F179">
      <formula1>"___,local en propiedad,local en arrendamiento,local en cesión,vivero/incubadora,domicilio del promotor,aun por determinar"</formula1>
    </dataValidation>
    <dataValidation type="list" allowBlank="1" showInputMessage="1" showErrorMessage="1" sqref="D204:E204">
      <formula1>"___,Local,Regional,Nacional,Internacional"</formula1>
    </dataValidation>
    <dataValidation type="decimal" allowBlank="1" showErrorMessage="1" prompt="_x000a_" sqref="C220:C225 I220:I221 I223:I224 F220:F224 H227">
      <formula1>0.01</formula1>
      <formula2>1000000</formula2>
    </dataValidation>
    <dataValidation allowBlank="1" showErrorMessage="1" sqref="F225:I225 B28:I28 F31:F32 C31:E31 B31:B32 G31:I31"/>
    <dataValidation type="decimal" allowBlank="1" showErrorMessage="1" sqref="I222">
      <formula1>0.01</formula1>
      <formula2>1000000</formula2>
    </dataValidation>
    <dataValidation type="list" allowBlank="1" showErrorMessage="1" prompt="Especifique suma de las inversiones y gastos de puesta en marcha: inmovilizado (maquinaria, mobiliario, instalaciones,...), reformas en el local donde se va a ejercer la actividad, gastos administrativos y/o de gestión para inicio, publicidad...    " sqref="C245 C250">
      <formula1>$M$311:$M$323</formula1>
    </dataValidation>
    <dataValidation type="list" allowBlank="1" showInputMessage="1" showErrorMessage="1" prompt="Elija una opción de la siguiente lista" sqref="J136">
      <formula1>"___, 0, 1, 2, 3, 4, 5, 6, 7, 8, 9, 10, 11, 12, 13, 14, 15, 16, 17, 18, 19, 20, Más de 20"</formula1>
    </dataValidation>
    <dataValidation type="list" allowBlank="1" showInputMessage="1" showErrorMessage="1" prompt="Elija opción que corresponda. En caso afirmativo, especifique colectivo. " sqref="E73">
      <formula1>"___, Si, No"</formula1>
    </dataValidation>
    <dataValidation type="list" allowBlank="1" showInputMessage="1" showErrorMessage="1" prompt="Elija opción que corresponda. En caso afirmativo, a continuación especifique país de procedencia" sqref="E72">
      <formula1>"___, Si, No"</formula1>
    </dataValidation>
    <dataValidation type="list" allowBlank="1" showInputMessage="1" showErrorMessage="1" prompt="Elija opción que corresponda." sqref="E74 E71 E65:E69">
      <formula1>"___, Si, No"</formula1>
    </dataValidation>
    <dataValidation type="date" allowBlank="1" showInputMessage="1" showErrorMessage="1" prompt="Especifique en formato nn/nn/nnnn. Verifique con su informe de vida laboral fecha finalización de su último empleo." sqref="F53">
      <formula1>367</formula1>
      <formula2>109939</formula2>
    </dataValidation>
    <dataValidation type="date" allowBlank="1" showInputMessage="1" showErrorMessage="1" prompt="Indique fecha de constitución en formato nn/nn/nnnn" sqref="D85">
      <formula1>1</formula1>
      <formula2>109939</formula2>
    </dataValidation>
    <dataValidation type="list" allowBlank="1" showInputMessage="1" showErrorMessage="1" prompt="Elija opción correspondiente" sqref="H85">
      <formula1>"___, Sí, No"</formula1>
    </dataValidation>
    <dataValidation type="list" allowBlank="1" showInputMessage="1" showErrorMessage="1" prompt="Elija de la lista desplegable." sqref="D89:F89">
      <formula1>"___,Administrador/a único/a, Administración solidaria,Administración mancomunada,Consejo de Administración"</formula1>
    </dataValidation>
    <dataValidation allowBlank="1" showInputMessage="1" showErrorMessage="1" prompt="Si el solicitante no es el Representante / Administrador de la sociedad, cambie el nombre." sqref="B87:F87"/>
    <dataValidation type="list" allowBlank="1" showInputMessage="1" showErrorMessage="1" error="Elija opción de la lista desplegable" prompt="Elija opción de la lista desplegable" sqref="C79">
      <formula1>"____,Comunidad de Bienes,Sociedad Civil,Sociedad Colectiva,Sociedad Limitada Unipersonal,Sociedad de Responsabilidad Limitada,Sociedad Anónima,Sociedad Comanditaria por Acciones,Sociedad Comanditaria Simple,Sociedad Laboral,Sociedad Cooperativa"</formula1>
    </dataValidation>
    <dataValidation type="list" allowBlank="1" showInputMessage="1" showErrorMessage="1" prompt="Elija opción de la lista desplegable." sqref="G58:I58">
      <mc:AlternateContent xmlns:x12ac="http://schemas.microsoft.com/office/spreadsheetml/2011/1/ac" xmlns:mc="http://schemas.openxmlformats.org/markup-compatibility/2006">
        <mc:Choice Requires="x12ac">
          <x12ac:list>___,No,"Sí, en Inserta","Sí, en entidad pública","Sí, en asociación de pers.c/discp.","Sí, otras entidades privadas"</x12ac:list>
        </mc:Choice>
        <mc:Fallback>
          <formula1>"___,No,Sí, en Inserta,Sí, en entidad pública,Sí, en asociación de pers.c/discp.,Sí, otras entidades privadas"</formula1>
        </mc:Fallback>
      </mc:AlternateContent>
    </dataValidation>
    <dataValidation type="list" allowBlank="1" showInputMessage="1" showErrorMessage="1" prompt="Si la respuesta es NO, debe de especificar el motivo de no adjuntar estos documentos." sqref="B278:B279">
      <formula1>"___, Si, No"</formula1>
    </dataValidation>
    <dataValidation allowBlank="1" showInputMessage="1" showErrorMessage="1" prompt="Debe indicar su situación profesional actual y el motivo por el que quiere iniciar una actividad empresarial, dándose de alta como trabajador autónomo." sqref="B56:I56"/>
    <dataValidation type="list" allowBlank="1" showInputMessage="1" showErrorMessage="1" prompt="Elija una opción de la siguiente lista" sqref="G136">
      <formula1>"0, 1, 2, 3, 4, 5, 6, 7, 8, 9, 10, 11, 12, 13, 14, 15, 16, 17, 18, 19, 20, más de 20"</formula1>
    </dataValidation>
    <dataValidation type="list" allowBlank="1" showInputMessage="1" showErrorMessage="1" prompt="Elija una opción de la siguiente lista. Si ha contratado personal, no olvide adjuntar sus contratos de trabajo y curriculum. " sqref="E119">
      <formula1>"0, 1, 2, 3, 4, 5, 6, 7, 8, 9, 10, 11, 12, 13, 14, 15, 16, 17, 18, 19, 20, más de 20"</formula1>
    </dataValidation>
    <dataValidation type="list" allowBlank="1" showInputMessage="1" showErrorMessage="1" prompt="Elija una opción de la siguiente lista si ha contratado personas con discapacidad. No olvide de adjuntar sus contratos de trabajo y certificados de discapacidad correspondientes." sqref="E121">
      <formula1>"___, 0, 1, 2, 3, 4, 5, 6, 7, 8, 9, 10, 11, 12, 13, 14, 15, 16, 17, 18, 19, 20, más de 20"</formula1>
    </dataValidation>
    <dataValidation allowBlank="1" showInputMessage="1" showErrorMessage="1" prompt="Indique % participación del Representante Legal / Administrador en la sociedad. Recuerde que para estudiar la solicitud, los socios con discapacidad deben de tener al menos el 51% de participación y el poder de representación / administración." sqref="G91"/>
    <dataValidation type="list" allowBlank="1" showInputMessage="1" showErrorMessage="1" sqref="F124:F134 G142:G152">
      <formula1>$P$311:$P$331</formula1>
    </dataValidation>
    <dataValidation allowBlank="1" showInputMessage="1" showErrorMessage="1" prompt="Es importante que al menos indique la experiencia profesional que dispone respecto a la actividad empresarial que quiere emprender. (Recuerde que para un punto y aparte debe pulsar Alt+Intro a la vez)" sqref="B47:I47"/>
    <dataValidation allowBlank="1" showInputMessage="1" showErrorMessage="1" prompt="Es importante que al menos indique la formación - cualificación que dispone relacionada con la actividad empresarial que quiere emprender. (Recuerde que para un punto y aparte debe pulsar Alt+Intro a la vez)" sqref="B40:I40"/>
    <dataValidation allowBlank="1" showInputMessage="1" showErrorMessage="1" prompt="Indique el nombre completo de la titulación conseguida, además del centro educativo / universidad donde ha estudiado y año de finalizacíón." sqref="C38:I38 C44:I44"/>
    <dataValidation allowBlank="1" showInputMessage="1" showErrorMessage="1" prompt="Especifique su grado de discapacidad en formato nn,nn%" sqref="H23"/>
    <dataValidation allowBlank="1" showInputMessage="1" showErrorMessage="1" prompt="Especifique la url completa, incluyendo &quot;http://www.&quot;" sqref="B21:I21"/>
    <dataValidation type="list" allowBlank="1" showInputMessage="1" showErrorMessage="1" prompt="Elija opción de la lista" sqref="H10:I10">
      <formula1>"Elija opción:, Hombre, Mujer"</formula1>
    </dataValidation>
    <dataValidation type="list" showInputMessage="1" showErrorMessage="1" error="Elija opción de la lista" prompt="Elija opción de la lista. En caso afirmativo, debe cumplimentar también la hoja &quot;Pers. Jurídicas&quot;." sqref="E12:G12">
      <mc:AlternateContent xmlns:x12ac="http://schemas.microsoft.com/office/spreadsheetml/2011/1/ac" xmlns:mc="http://schemas.openxmlformats.org/markup-compatibility/2006">
        <mc:Choice Requires="x12ac">
          <x12ac:list>___ ,"No, seré/soy autónomo","Sí, está ya constituida","Si, pero aún no se ha constituido"</x12ac:list>
        </mc:Choice>
        <mc:Fallback>
          <formula1>"___ ,No, seré/soy autónomo,Sí, está ya constituida,Si, pero aún no se ha constituido"</formula1>
        </mc:Fallback>
      </mc:AlternateContent>
    </dataValidation>
    <dataValidation type="date" operator="greaterThan" allowBlank="1" showInputMessage="1" showErrorMessage="1" prompt="Especifique fecha en el formato: nn/nn/nnnn" sqref="D10">
      <formula1>18629</formula1>
    </dataValidation>
    <dataValidation type="date" operator="greaterThan" allowBlank="1" showInputMessage="1" showErrorMessage="1" prompt="Especifique fecha en el formato: nn/nn/nnnn" sqref="F14">
      <formula1>42370</formula1>
    </dataValidation>
    <dataValidation type="list" showInputMessage="1" showErrorMessage="1" error="Elija opción de la lista desplegable" prompt="Elija opción de la lista desplegable" sqref="D23:F23">
      <formula1>$B$1079:$B$1093</formula1>
    </dataValidation>
    <dataValidation type="list" allowBlank="1" showInputMessage="1" showErrorMessage="1" prompt="Elija opción de la lista desplegable. En caso afirmativo, indique más abajo la profesión/trabajo por el que obtuvo la incapacidad._x000a_" sqref="E25:G25">
      <formula1>"___, No, Incapacidad Permantente Total, Incapacidad Permanente Absoluta"</formula1>
    </dataValidation>
    <dataValidation type="list" allowBlank="1" showInputMessage="1" showErrorMessage="1" error="Elija opción que corresponda de la lista desplegable" prompt="Elija opción que corresponda de la lista desplegable" sqref="I51">
      <formula1>"__,En desempleo,Trabajando por cuenta ajena,Autónomo en actividad por la que se solicita ayuda,Inactivo - pensionista"</formula1>
    </dataValidation>
    <dataValidation type="list" allowBlank="1" showInputMessage="1" showErrorMessage="1" error="Elija de la lista despleglable su nivel de estudios finalizado." prompt="Elija opción de la lista desplegable y especifique más abajo" sqref="F42:H42">
      <mc:AlternateContent xmlns:x12ac="http://schemas.microsoft.com/office/spreadsheetml/2011/1/ac" xmlns:mc="http://schemas.openxmlformats.org/markup-compatibility/2006">
        <mc:Choice Requires="x12ac">
          <x12ac:list>__,No,"Sí, formación reglada","Sí, curso, taller...(formación no reglada)","Sí, específica sobre Emprendimiento",Otra</x12ac:list>
        </mc:Choice>
        <mc:Fallback>
          <formula1>"__,No,Sí, formación reglada,Sí, curso, taller...(formación no reglada),Sí, específica sobre Emprendimiento,Otra"</formula1>
        </mc:Fallback>
      </mc:AlternateContent>
    </dataValidation>
    <dataValidation type="list" allowBlank="1" showInputMessage="1" showErrorMessage="1" prompt="Elija Provincia de la lista desplegable" sqref="H18:I18">
      <formula1>$N$311:$N$363</formula1>
    </dataValidation>
    <dataValidation type="whole" allowBlank="1" showInputMessage="1" showErrorMessage="1" sqref="I17">
      <formula1>1</formula1>
      <formula2>99999</formula2>
    </dataValidation>
    <dataValidation type="list" allowBlank="1" showInputMessage="1" showErrorMessage="1" prompt="Elija opción de la lista desplegable. indicando más abajo, el nombre de la entidad.." sqref="F30:H30">
      <formula1>"___,No,ONCE,Entidad perteneciente al CERMI,Otra entidad"</formula1>
    </dataValidation>
    <dataValidation type="list" allowBlank="1" showInputMessage="1" showErrorMessage="1" error="Elija de la lista despleglable su nivel de estudios finalizado." prompt="Elija de la lista desplegable su nivel de estudios finalizado" sqref="F36:H36">
      <formula1>$R$312:$R$336</formula1>
    </dataValidation>
    <dataValidation type="list" allowBlank="1" showInputMessage="1" showErrorMessage="1" error="Elija opción que corresponda de la lista desplegable" prompt="Elija opción que corresponda de la lista desplegable" sqref="D51:H51">
      <formula1>"__,En desempleo,Trabajando por cuenta ajena e inscrito en mejora de empleo,Autónomo en actividad por la que se solicita ayuda,Inactivo - pensionista"</formula1>
    </dataValidation>
  </dataValidations>
  <hyperlinks>
    <hyperlink ref="B960" r:id="rId1" tooltip="CNAE 2009 Grupo U" display="http://www.cnae.com.es/actividades.php?grupo=U"/>
    <hyperlink ref="B956" r:id="rId2" tooltip="CNAE 2009 Grupo T" display="http://www.cnae.com.es/actividades.php?grupo=T"/>
    <hyperlink ref="B936" r:id="rId3" tooltip="CNAE 2009 Grupo S" display="http://www.cnae.com.es/actividades.php?grupo=S"/>
    <hyperlink ref="B919" r:id="rId4" tooltip="CNAE 2009 Grupo R" display="http://www.cnae.com.es/actividades.php?grupo=R"/>
    <hyperlink ref="B904" r:id="rId5" tooltip="CNAE 2009 Grupo Q" display="http://www.cnae.com.es/actividades.php?grupo=Q"/>
    <hyperlink ref="B891" r:id="rId6" tooltip="CNAE 2009 Grupo P" display="http://www.cnae.com.es/actividades.php?grupo=P"/>
    <hyperlink ref="B881" r:id="rId7" tooltip="CNAE 2009 Grupo O" display="http://www.cnae.com.es/actividades.php?grupo=O"/>
    <hyperlink ref="B847" r:id="rId8" tooltip="CNAE 2009 Grupo N" display="http://www.cnae.com.es/actividades.php?grupo=N"/>
    <hyperlink ref="B827" r:id="rId9" tooltip="CNAE 2009 Grupo M" display="http://www.cnae.com.es/actividades.php?grupo=M"/>
    <hyperlink ref="B822" r:id="rId10" tooltip="CNAE 2009 Grupo L" display="http://www.cnae.com.es/actividades.php?grupo=L"/>
    <hyperlink ref="B803" r:id="rId11" tooltip="CNAE 2009 Grupo K" display="http://www.cnae.com.es/actividades.php?grupo=K"/>
    <hyperlink ref="B774" r:id="rId12" tooltip="CNAE 2009 Grupo J" display="http://www.cnae.com.es/actividades.php?grupo=J"/>
    <hyperlink ref="B765" r:id="rId13" tooltip="CNAE 2009 Grupo I" display="http://www.cnae.com.es/actividades.php?grupo=I"/>
    <hyperlink ref="B741" r:id="rId14" tooltip="CNAE 2009 Grupo H" display="http://www.cnae.com.es/actividades.php?grupo=H"/>
    <hyperlink ref="B649" r:id="rId15" tooltip="CNAE 2009 Grupo G" display="http://www.cnae.com.es/actividades.php?grupo=G"/>
    <hyperlink ref="B625" r:id="rId16" tooltip="CNAE 2009 Grupo F" display="http://www.cnae.com.es/actividades.php?grupo=F"/>
    <hyperlink ref="B615" r:id="rId17" tooltip="CNAE 2009 Grupo E" display="http://www.cnae.com.es/actividades.php?grupo=E"/>
    <hyperlink ref="B602" r:id="rId18" tooltip="CNAE 2009 Grupo D" display="http://www.cnae.com.es/actividades.php?grupo=D"/>
    <hyperlink ref="B368" r:id="rId19" tooltip="CNAE 2009 Grupo C" display="http://www.cnae.com.es/actividades.php?grupo=C"/>
    <hyperlink ref="B352" r:id="rId20" tooltip="CNAE 2009 Grupo B" display="http://www.cnae.com.es/actividades.php?grupo=B"/>
    <hyperlink ref="B312" r:id="rId21" tooltip="CNAE 2009 Grupo A" display="http://www.cnae.com.es/actividades.php?grupo=A"/>
  </hyperlinks>
  <pageMargins left="0.15748031496062992" right="0.15748031496062992" top="0.31" bottom="0.17" header="0.31496062992125984" footer="0.17"/>
  <pageSetup paperSize="9" scale="99" fitToHeight="0" orientation="portrait" r:id="rId22"/>
  <rowBreaks count="8" manualBreakCount="8">
    <brk id="48" max="8" man="1"/>
    <brk id="76" max="8" man="1"/>
    <brk id="116" max="8" man="1"/>
    <brk id="153" max="8" man="1"/>
    <brk id="190" max="8" man="1"/>
    <brk id="217" max="8" man="1"/>
    <brk id="262" max="8" man="1"/>
    <brk id="290" max="8" man="1"/>
  </rowBreaks>
  <colBreaks count="1" manualBreakCount="1">
    <brk id="10" min="1" max="225" man="1"/>
  </colBreaks>
  <drawing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Scoring</vt:lpstr>
      <vt:lpstr>Resumen Proyecto</vt:lpstr>
      <vt:lpstr>Formulario solicitud</vt:lpstr>
      <vt:lpstr>'Resumen Proyecto'!_GoBack</vt:lpstr>
      <vt:lpstr>'Formulario solicitud'!Área_de_impresión</vt:lpstr>
      <vt:lpstr>'Resumen Proyecto'!Área_de_impresión</vt:lpstr>
      <vt:lpstr>Scoring!Área_de_impresión</vt:lpstr>
    </vt:vector>
  </TitlesOfParts>
  <Company>Área de PYMES - Escuela de Organización Industrial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Previsional</dc:title>
  <dc:creator>Miguel Martínez</dc:creator>
  <cp:lastModifiedBy>ONCE</cp:lastModifiedBy>
  <cp:lastPrinted>2016-07-14T06:38:10Z</cp:lastPrinted>
  <dcterms:created xsi:type="dcterms:W3CDTF">1999-05-11T12:09:08Z</dcterms:created>
  <dcterms:modified xsi:type="dcterms:W3CDTF">2016-07-15T12:23:51Z</dcterms:modified>
</cp:coreProperties>
</file>